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65" tabRatio="761" activeTab="0"/>
  </bookViews>
  <sheets>
    <sheet name="สรุปปะหน้าแผน" sheetId="1" r:id="rId1"/>
    <sheet name="สรุปโครงการ" sheetId="2" r:id="rId2"/>
    <sheet name="แผนงานจริง" sheetId="3" r:id="rId3"/>
  </sheets>
  <definedNames/>
  <calcPr fullCalcOnLoad="1"/>
</workbook>
</file>

<file path=xl/sharedStrings.xml><?xml version="1.0" encoding="utf-8"?>
<sst xmlns="http://schemas.openxmlformats.org/spreadsheetml/2006/main" count="1113" uniqueCount="295">
  <si>
    <t>ยอดเงินโอน จาก สปสช.</t>
  </si>
  <si>
    <t>เงิน อบต.สมทบ</t>
  </si>
  <si>
    <t>รวม</t>
  </si>
  <si>
    <t>ประชากร</t>
  </si>
  <si>
    <t>เงินต่อหัว</t>
  </si>
  <si>
    <t>เป็นเงิน</t>
  </si>
  <si>
    <t>หมายเหตุ</t>
  </si>
  <si>
    <t>รายการ</t>
  </si>
  <si>
    <t xml:space="preserve">           - กลุ่มหญิงตั้งครรภ์</t>
  </si>
  <si>
    <t xml:space="preserve">           - กลุ่มแรกเกิด - น้อยกว่า 6 ปี</t>
  </si>
  <si>
    <t xml:space="preserve">           - กลุ่ม 6 ปี - ต่ำกว่า 25 ปี</t>
  </si>
  <si>
    <t xml:space="preserve">           - กลุ่ม อายุ 25 ปีขึ้นไป</t>
  </si>
  <si>
    <t xml:space="preserve">           - กลุ่มผู้พิการ และทุพพลภาพ</t>
  </si>
  <si>
    <t xml:space="preserve">           - กลุ่มผู้ป่วยเรื้อรัง</t>
  </si>
  <si>
    <t>ตำบลหนองหลวง  อำเภอเฝ้าไร่  จังหวัดหนองคาย</t>
  </si>
  <si>
    <t>หมวดการใช้เงิน</t>
  </si>
  <si>
    <t>พื้นที่ดำเนินการ</t>
  </si>
  <si>
    <t>ผู้รับผิดชอบ</t>
  </si>
  <si>
    <t>งบประมาณ</t>
  </si>
  <si>
    <t>คณะกรรมการหมู่บ้าน ,</t>
  </si>
  <si>
    <t>คณะกรรมการบริหาร</t>
  </si>
  <si>
    <t>กองทุนตำบลหนองหลวง</t>
  </si>
  <si>
    <t>หมู่ 1 - 20</t>
  </si>
  <si>
    <t xml:space="preserve">    ปากมดลูก</t>
  </si>
  <si>
    <t xml:space="preserve">    และหญิงหลังคลอด</t>
  </si>
  <si>
    <t xml:space="preserve">     โลหิตสูง</t>
  </si>
  <si>
    <t>2. โครงการส่งเสริมการดำเนินงานของ</t>
  </si>
  <si>
    <t xml:space="preserve">     ชมรมสร้างสุขภาพ</t>
  </si>
  <si>
    <t>4. โครงการส่งเสริมการดำเนินงานของ</t>
  </si>
  <si>
    <t xml:space="preserve">     โรงเรียนส่งเสริมสุขภาพ</t>
  </si>
  <si>
    <t xml:space="preserve"> 4  ศูนย์พัฒนาเด็กเล็ก</t>
  </si>
  <si>
    <t xml:space="preserve"> ศูนย์พัฒนาเด็กเล็ก</t>
  </si>
  <si>
    <t>โรงเรียน</t>
  </si>
  <si>
    <t>ชมรมผู้สูงอายุ</t>
  </si>
  <si>
    <t>ชมรมสร้างสุขภาพ</t>
  </si>
  <si>
    <t>อสม.</t>
  </si>
  <si>
    <t>1. โครงการประชุมคณะกรรมการบริหาร</t>
  </si>
  <si>
    <t xml:space="preserve">    กองทุนตำบลหนองหลวง</t>
  </si>
  <si>
    <t xml:space="preserve">   การดำเนินงานกองทุนตำบลหนองหลวง</t>
  </si>
  <si>
    <t>กองทุนระบบหลักประกันสุขภาพท้องถิ่น  ตำบลหนองหลวง  อำเภอเฝ้าไร่  จังหวัดหนองคาย</t>
  </si>
  <si>
    <t>ลำดับที่</t>
  </si>
  <si>
    <t>โครงการ /กิจกรรม</t>
  </si>
  <si>
    <t>สถานที่ดำเนินการ</t>
  </si>
  <si>
    <t>หน่วยงานดำเนินการ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</si>
  <si>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</si>
  <si>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</si>
  <si>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</si>
  <si>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</si>
  <si>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</si>
  <si>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</si>
  <si>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</si>
  <si>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</si>
  <si>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</si>
  <si>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</si>
  <si>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</si>
  <si>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</si>
  <si>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โครงการจัดบริการสุขภาพส่งเสริมสุขภาพ</t>
  </si>
  <si>
    <t>ป้องกันโรคและฟื้นฟูสมรรถภาพตาม</t>
  </si>
  <si>
    <t>ชุดสิทธิประโยชน์หลักประกันสุขภาพ</t>
  </si>
  <si>
    <t>ต.หนองหลวง อ.เฝ้าไร่ จ.หนองคาย</t>
  </si>
  <si>
    <t xml:space="preserve">  - ดูแลประชากรตามชุดสุทธิประโยชน์</t>
  </si>
  <si>
    <t>ในพื้นที่หมู่ 3,4,5,6,</t>
  </si>
  <si>
    <t>ในพื้นที่หมู่ 3,4,5,6,7,14,15,16,18</t>
  </si>
  <si>
    <t>7,14,15,16,18</t>
  </si>
  <si>
    <t>ในพื้นที่หมู่ 1,2,8,9,</t>
  </si>
  <si>
    <t>ในพื้นที่หมู่ 1,2,8,9,10,11,12,13,17,19,20</t>
  </si>
  <si>
    <t>10,11,12,13,17,19,20</t>
  </si>
  <si>
    <t xml:space="preserve">กลุ่มสตรีอายุ 35 ปี ขึ้นไป  </t>
  </si>
  <si>
    <t>ความดันโลหิตสูง</t>
  </si>
  <si>
    <t>คณะกรรมการหมู่บ้าน</t>
  </si>
  <si>
    <t>และ อสม.</t>
  </si>
  <si>
    <t>โครงการส่งเสริมการดำเนินงานของชมรม</t>
  </si>
  <si>
    <t>สร้างสุขภาพ</t>
  </si>
  <si>
    <t>โครงการส่งเสริมการดำเนินงานของ</t>
  </si>
  <si>
    <t>โรงเรียนส่งเสริมสุขภาพ</t>
  </si>
  <si>
    <t>รร.กุดแคนฯ</t>
  </si>
  <si>
    <t xml:space="preserve"> - โรงเรียนในเขตต.หนองหลวง</t>
  </si>
  <si>
    <t>รร.หนองจอกฯ</t>
  </si>
  <si>
    <t>รร.หนองบัวเงิน</t>
  </si>
  <si>
    <t>ในพื้นที่หมู่ 1 - 20</t>
  </si>
  <si>
    <t>ตำบลหนองหลวง</t>
  </si>
  <si>
    <t>โครงการประชุมคณะกรรมการกองทุน</t>
  </si>
  <si>
    <t>ระบบหลักประกันสุขภาพระดับท้องถิ่น</t>
  </si>
  <si>
    <t>กองทุนฯต.หนองหลวง</t>
  </si>
  <si>
    <t>คณะกรรมการ</t>
  </si>
  <si>
    <t>กองทุนฯ</t>
  </si>
  <si>
    <t xml:space="preserve">หมู่ 3,4,5,6,7,14,15,16,18 </t>
  </si>
  <si>
    <t>แยกงบประมาณหน่วยบริการ</t>
  </si>
  <si>
    <t>รวมงบประมาณ 2 หน่วยบริการ</t>
  </si>
  <si>
    <t>จำนวนโครงการ/กิจกรรม</t>
  </si>
  <si>
    <t>รวมทุกหมวด</t>
  </si>
  <si>
    <t>กลุ่ม/ชมรม/องค์กรต่างๆ</t>
  </si>
  <si>
    <t>โครงการ/กิจกรรม</t>
  </si>
  <si>
    <t xml:space="preserve">     และความดันโลหิตสูง(รายเก่า)โดยอสม.</t>
  </si>
  <si>
    <t>(ร้อยละ)</t>
  </si>
  <si>
    <t>2. การสนับสนุนการบริหารจัดการ และ</t>
  </si>
  <si>
    <t>คณะกรรมการ อสม.</t>
  </si>
  <si>
    <t>รร.ป่าไม้อุทิศ8</t>
  </si>
  <si>
    <t>รร.บ้านหนองหลวง</t>
  </si>
  <si>
    <t>รร.บ้านแบง</t>
  </si>
  <si>
    <t>โครงการส่งเสริมการบริโภคอาหารเสริม</t>
  </si>
  <si>
    <t>ไอโอดีน</t>
  </si>
  <si>
    <t>การสนับสนุนการบริหารจัดการและการ</t>
  </si>
  <si>
    <t>ดำเนินงานกองทุนตำบลหนองหลวง</t>
  </si>
  <si>
    <t>รวมกองทุนตำบลหนองหลวง</t>
  </si>
  <si>
    <t>ตำบลหนองหลวง   อำเภอเฝ้าไร่   จังหวัดหนองคาย</t>
  </si>
  <si>
    <t xml:space="preserve">หมู่ 1,2,8,9,10,11,12,13,17,19,20 </t>
  </si>
  <si>
    <t>รวมงบประมาณ</t>
  </si>
  <si>
    <t>หมู่บ้าน/โรงเรียนละ</t>
  </si>
  <si>
    <t>หมู่บ้านและโรงเรียน</t>
  </si>
  <si>
    <t>1,000 บาท</t>
  </si>
  <si>
    <t>รพ.สต.หนองหลวง</t>
  </si>
  <si>
    <t>รพ.สต.วังไฮ</t>
  </si>
  <si>
    <t>แยกเป็นรพ.สต.หนองหลวง</t>
  </si>
  <si>
    <t>แยกเป็นรพ.สต.วังไฮ</t>
  </si>
  <si>
    <t>กองทุนระบบหลักประกันสุขภาพระดับท้องถิ่น  ตำบลหนองหลวง  อำเภอเฝ้าไร่  จังหวัดหนองคาย</t>
  </si>
  <si>
    <t>ชมรมละ 5,000 บาท</t>
  </si>
  <si>
    <t xml:space="preserve">                    (นายวิจิตร   ใจดี)                                                          </t>
  </si>
  <si>
    <t xml:space="preserve">           ตำแหน่ง  ผอ.รพ.สต.หนองหลวง                                                </t>
  </si>
  <si>
    <t xml:space="preserve">             ตำแหน่ง ผอ.รพ.สต.วังไฮ</t>
  </si>
  <si>
    <t xml:space="preserve">              (นายจีรศักดิ์  อภัยภักดิ์)</t>
  </si>
  <si>
    <t>ร.ร. ละ   4,000 บาท</t>
  </si>
  <si>
    <t>ศูนย์ละ  4,000 บาท</t>
  </si>
  <si>
    <t xml:space="preserve">     (ลงชื่อ).................................................ผู้ขออนุมัติ                      </t>
  </si>
  <si>
    <t xml:space="preserve"> (ลงชื่อ).................................................ผู้ขออนุมัติ  </t>
  </si>
  <si>
    <t>จำนวน  3 โครงการ</t>
  </si>
  <si>
    <t>3.โครงการพัฒนาศักยภาพคณะกรรมการและ</t>
  </si>
  <si>
    <t>ภาคีเครือข่ายในการบริหารจัดการกองทุนตำบล</t>
  </si>
  <si>
    <t>หนองหลวง</t>
  </si>
  <si>
    <t>จำนวน  3 โครงการ/กิจกรรม</t>
  </si>
  <si>
    <t>และภาคีเครือข่ายในการบริหารจัดการ</t>
  </si>
  <si>
    <t xml:space="preserve">     </t>
  </si>
  <si>
    <t>โครงการพัฒนาศักยภาพคณะกรรมการ</t>
  </si>
  <si>
    <t>พ.ศ.2559</t>
  </si>
  <si>
    <t>ประชาชน/องค์กรอื่นๆสมทบ</t>
  </si>
  <si>
    <t>แยกงบประมาณหน่วยงานอื่นๆ</t>
  </si>
  <si>
    <t>โรงเรียน6แห่ง</t>
  </si>
  <si>
    <t>โครงการส่งเสริมการจัดการสิ่งแวดล้อม</t>
  </si>
  <si>
    <t xml:space="preserve">  - ในพื้นที่หมู่ 1 - 20</t>
  </si>
  <si>
    <t>ศูนย์พัฒนาเด็กเล็ก</t>
  </si>
  <si>
    <t>ศูนย์พัฒนาเด็กเล็ก4แห่ง</t>
  </si>
  <si>
    <t>พ.ศ.2560</t>
  </si>
  <si>
    <t>หมวด 1 สนับสนุนหน่วยบริการ/</t>
  </si>
  <si>
    <t>สถานบริการ/หน่วยงานสาธารณสุข</t>
  </si>
  <si>
    <t>2.โครงการรณรงค์ตรวจคัดกรองพยาธิใบไม้ตับ</t>
  </si>
  <si>
    <t>และมะเร็งท่อน้ำดี</t>
  </si>
  <si>
    <t>3.โครงการรณรงค์ตรวจคัดกรองมะเร็ง</t>
  </si>
  <si>
    <t>6. โครงการส่งเสริมสุขภาพหญิงมีครรภ์</t>
  </si>
  <si>
    <t>7. โครงการคัดกรองเบาหวานและความดัน</t>
  </si>
  <si>
    <t>จำนวน 10  โครงการ</t>
  </si>
  <si>
    <t xml:space="preserve">     รวมหมวด    1</t>
  </si>
  <si>
    <t>หมวด 2 สนับสนุนกลุ่มองค์กร/</t>
  </si>
  <si>
    <t xml:space="preserve">                หน่วยงานอื่น</t>
  </si>
  <si>
    <t>3. โครงการส่งเสริมสุขภาพผู้ป่วยเบาหวาน</t>
  </si>
  <si>
    <t>7.โครงการส่งเสริมการบริโภคอาหารเสริมไอโอดีน</t>
  </si>
  <si>
    <t>9. โครงการส่งเสริมการจัดการสิ่งแวดล้อม</t>
  </si>
  <si>
    <t>รวมหมวด    2</t>
  </si>
  <si>
    <t>หมวด 3 สนับสนุนศูนย์พัฒนาเด็กเล็ก</t>
  </si>
  <si>
    <t xml:space="preserve">               ผู้สูงอายุ/ผู้พิการ</t>
  </si>
  <si>
    <t>ชมรมผู้พิการ</t>
  </si>
  <si>
    <t>หมวด 4 สนับสนุนการบริหาร/</t>
  </si>
  <si>
    <t xml:space="preserve">               พัฒนากองทุนสุขภาพตำบล</t>
  </si>
  <si>
    <t xml:space="preserve">     รวมหมวด    4</t>
  </si>
  <si>
    <t>หมวด 5 สนับสนุนกรณี</t>
  </si>
  <si>
    <t xml:space="preserve">               เกิดโรคระบาดหรือ</t>
  </si>
  <si>
    <t xml:space="preserve">               ภัยพิบัติในพื้นที่</t>
  </si>
  <si>
    <t>1. โครงการแก้ไขปัญหาและสถานการณ์ฉุกเฉิน</t>
  </si>
  <si>
    <t>ในพื้นที่กองทุนตำบลหนองหลวง</t>
  </si>
  <si>
    <t xml:space="preserve">     รวมหมวด    5</t>
  </si>
  <si>
    <t>จำนวน  1 โครงการ/กิจกรรม</t>
  </si>
  <si>
    <t>หน่วยงานอื่น</t>
  </si>
  <si>
    <t>ผู้สูงอายุ/ผู้พิการ</t>
  </si>
  <si>
    <t>พัฒนากองทุนสุขภาพตำบล</t>
  </si>
  <si>
    <t>เกิดโรคระบาดหรือภัยพิบัติในพื้นที่</t>
  </si>
  <si>
    <t>จำนวน  1 โครงการ</t>
  </si>
  <si>
    <t>ชมรมอนุรักษ์สิ่งแวดล้อม</t>
  </si>
  <si>
    <t>รวมงบประมาณ 4 หน่วยบริการ</t>
  </si>
  <si>
    <t xml:space="preserve"> </t>
  </si>
  <si>
    <t xml:space="preserve">    รวมหมวด    3</t>
  </si>
  <si>
    <t>หมวด 1 สนับสนุนหน่วยบริการ/สถานบริการ/หน่วยงานสาธารณสุข</t>
  </si>
  <si>
    <t>หมวด 2 สนับสนุนกลุ่มองค์กร/หน่วยงานอื่น</t>
  </si>
  <si>
    <t>หมวด 3 สนับสนุนศูนย์พัฒนาเด็กเล็ก/ผู้สูงอายุ</t>
  </si>
  <si>
    <t>หมวด 4 สนับสนุนการบริหาร/พัฒนากองทุนสุขภาพตำบล</t>
  </si>
  <si>
    <t>หมวด 5 สนับสนุนกรณีเกิดโรคระบาดหรือภัยพิบัติในพื้นที่</t>
  </si>
  <si>
    <t>โครงการแก้ไขปัญหาและสถานการณ์</t>
  </si>
  <si>
    <t>ประชาสัมพันธ์</t>
  </si>
  <si>
    <t>หมู่บ้านละ 2,500 บาท</t>
  </si>
  <si>
    <t>โครงการรณรงค์ตรวจคัดกรอง</t>
  </si>
  <si>
    <t>พยาธิใบไม้ตับและมะเร็งท่อน้ำดี</t>
  </si>
  <si>
    <t>ในเกษตรกร</t>
  </si>
  <si>
    <t xml:space="preserve">โครงการรณรงค์ตรวจมะเร็งปากมดลูก </t>
  </si>
  <si>
    <t>โคงการส่งเสริมสุขภาพหญิงมีครรภ์และ</t>
  </si>
  <si>
    <t xml:space="preserve"> หญิงหลังคลอด</t>
  </si>
  <si>
    <t>โครงการคัดกรองเบาหวานและ</t>
  </si>
  <si>
    <t>โครงการปรับเปลี่ยนพฤติกรรมสุขภาพ</t>
  </si>
  <si>
    <t>โครงการส่งเสริมสุขภาพผู้ป่วยเบาหวาน</t>
  </si>
  <si>
    <t>และความดันโลหิตสูง(รายเก่า)โดยอสม.</t>
  </si>
  <si>
    <t xml:space="preserve">ต.หนองหลวง อ.เฝ้าไร่ </t>
  </si>
  <si>
    <t>และคณะกรรมการพัฒนารพ.สต.</t>
  </si>
  <si>
    <t xml:space="preserve">  - บุคลากรสังกัด รพ.สต.หนองหลวง</t>
  </si>
  <si>
    <t xml:space="preserve">  - บุคลากรสังกัด รพ.สต..วังไฮ</t>
  </si>
  <si>
    <t xml:space="preserve">  - ศูนย์พัฒนาเด็กเล็ก 4 แห่ง</t>
  </si>
  <si>
    <t>ศูนย์พัฒนาเด็กเล็ก 4 แห่ง</t>
  </si>
  <si>
    <t>ผู้สูงอายุ</t>
  </si>
  <si>
    <t>ภาคีเครือข่าย</t>
  </si>
  <si>
    <t>6. โครงการติดตามการกินยาต่อหน้าของผู้ป่วยวัณโรค</t>
  </si>
  <si>
    <t xml:space="preserve">    (DOTs)โดย อสม.</t>
  </si>
  <si>
    <t>โครงการติดตามการกินยาต่อหน้าของ</t>
  </si>
  <si>
    <t>ผู้ป่วยวัณโรค(DOTs)โดย อสม.</t>
  </si>
  <si>
    <t>4. โครงการส่งเสริมสุขภาพผู้พิการและผู้ด้อยโอกาส</t>
  </si>
  <si>
    <t>โครงการส่งเสริมสุขภาพผู้พิการและผู้ด้อยโอกาส</t>
  </si>
  <si>
    <t>รพ.สต.2แห่ง</t>
  </si>
  <si>
    <t>รพ.สต.</t>
  </si>
  <si>
    <t>หมู่ 7</t>
  </si>
  <si>
    <t>ศูนย์พัฒนาเด็กเล็ก2แห่ง</t>
  </si>
  <si>
    <t>จำนวน  12 โครงการ</t>
  </si>
  <si>
    <t>จำนวน 12  โครงการ</t>
  </si>
  <si>
    <t xml:space="preserve">  - ในพื้นที่หมู่ 7</t>
  </si>
  <si>
    <t xml:space="preserve">  - ในรพ.สต. 2 แห่ง</t>
  </si>
  <si>
    <t xml:space="preserve">  - ในศูนย์พัฒนาเด็กเล็ก 4 แห่ง</t>
  </si>
  <si>
    <t xml:space="preserve">  - ในโรงเรียน 6 แห่ง</t>
  </si>
  <si>
    <t xml:space="preserve">    ในศูนย์พัฒนาเด็กเล็ก 2 แห่ง</t>
  </si>
  <si>
    <t>โรงเรียน  6 แห่ง</t>
  </si>
  <si>
    <t xml:space="preserve">    </t>
  </si>
  <si>
    <t xml:space="preserve">     ในชุมชนโดยภาคีเครือข่าย</t>
  </si>
  <si>
    <t>โครงการดำเนินงานส่งเสริมสุขภาพ</t>
  </si>
  <si>
    <t>ป้องกันโรคในชุมชนโดยภาคีเครือข่าย</t>
  </si>
  <si>
    <t xml:space="preserve">       โดยผู้ปกครองเด็กนักเรียนและครูศูนย์พัฒนาเด็กเล็ก</t>
  </si>
  <si>
    <t>10. โครงการส่งเสริมสุขภาพช่องปากเด็กอายุ3-5ปี</t>
  </si>
  <si>
    <t>หมู่ 12</t>
  </si>
  <si>
    <t>5. โครงการดำเนินงานส่งเสริมการป้องกันควบคุมโรค</t>
  </si>
  <si>
    <t>1.โครงการจัดบริการชุดสิทธิประโยชน์ 5 กลุ่มวัย</t>
  </si>
  <si>
    <t>10. โครงการส่งเสริมการเรียนรู้ภูมิปัญญาท้องถิ่น</t>
  </si>
  <si>
    <t xml:space="preserve">      ด้านการส่งเสริมสุขภาพโดยภาคีเครือข่าย</t>
  </si>
  <si>
    <t>12. โครงการส่งเสริมการดำเนินงานคุ้มครองผู้บริโภค</t>
  </si>
  <si>
    <t>1. โครงการส่งเสริมการดำเนินงานส่งเสริมสุขภาพ</t>
  </si>
  <si>
    <t xml:space="preserve">     และป้องกันโรคในศูนย์พัฒนาเด็กเล็ก</t>
  </si>
  <si>
    <t>2. โครงการส่งเสริมการดำเนินงานของชมรมผู้สูงอายุ</t>
  </si>
  <si>
    <t>โครงการส่งเสริมสุขภาพช่องปากเด็กอายุ3-5ปี</t>
  </si>
  <si>
    <t>โดยผู้ปกครองเด็กนักเรียนและครูศูนย์พัฒนาเด็กเล็ก</t>
  </si>
  <si>
    <t>โครงการส่งเสริมการเรียนรู้ภูมิปัญญาท้องถิ่น</t>
  </si>
  <si>
    <t>ด้านการส่งเสริมสุขภาพโดยภาคีเครือข่าย</t>
  </si>
  <si>
    <t xml:space="preserve">  - ในพื้นที่หมู่ 12</t>
  </si>
  <si>
    <t>โครงการส่งเสริมการดำเนินงานคุ้มครองผู้บริโภค</t>
  </si>
  <si>
    <t>โครงการส่งเสริมการดำเนินงานส่งเสริมสุขภาพ</t>
  </si>
  <si>
    <t>และป้องกันโรคในศูนย์พัฒนาเด็กเล็ก</t>
  </si>
  <si>
    <t>ชมรมละ 4,500 บาท</t>
  </si>
  <si>
    <t>ยอดเงินยกมาจากปี 2561</t>
  </si>
  <si>
    <t>(ร่างแผน)รายละเอียดการดำเนินงานกิจกรรมของกองทุนตำบลปี 2562</t>
  </si>
  <si>
    <t xml:space="preserve">                                                                                         (ร่างแผน)รายละเอียดการดำเนินงานกิจกรรมของกองทุนตำบลปี 2562                                                                                                       </t>
  </si>
  <si>
    <t>(ร่างแผน)แผนการดำเนินงานกิจกรรม ของ กองทุนตำบล  ปี 2562</t>
  </si>
  <si>
    <t>(ร่างแผน)สรุปรายละเอียดการดำเนินงานกิจกรรมของกองทุนตำบลปี 2562</t>
  </si>
  <si>
    <t>ปีงบประมาณ 2562</t>
  </si>
  <si>
    <t>จ.หนองคาย  ปีงบประมาณ 2562</t>
  </si>
  <si>
    <t>(ร่างแผน)บัญชีโครงการ / กิจกรรม / งบประมาณ</t>
  </si>
  <si>
    <t>5. โครงการส่งเสริมการเรียนรู้ผู้สูงอายุสู่การมีสุขภาพที่ดี</t>
  </si>
  <si>
    <t>จำนวน  5  โครงการ</t>
  </si>
  <si>
    <t>จำนวน  31 โครงการ</t>
  </si>
  <si>
    <t>โครงการส่งเสริมการเรียนรู้ผู้สูงอายุสู่การมีสุขภาพที่ดี</t>
  </si>
  <si>
    <t>จำนวน  5 โครงการ</t>
  </si>
  <si>
    <t>จำนวน 5  โครงการ</t>
  </si>
  <si>
    <t>แต่ละหมู่บ้าน</t>
  </si>
  <si>
    <t xml:space="preserve">หมู่ 12 </t>
  </si>
  <si>
    <t>4. โครงการรณรงค์ให้ความรู้การตรวจคัดกรองมะเร็งเต้านม</t>
  </si>
  <si>
    <t>5.โครงการแก้ไขปัญหาการสารเคมีในเกษตรกร</t>
  </si>
  <si>
    <t>8. โครงการส่งเสริมการเรียนรู้5กลุ่มวัย</t>
  </si>
  <si>
    <t>8. โครงการแก้ไขปัญหายาเสพติด TO BE NUMBER ONE</t>
  </si>
  <si>
    <t>9. โครงการปรับเปลี่ยนพฤติกรรมสุขภาพกลุ่มเสี่ยง</t>
  </si>
  <si>
    <t xml:space="preserve">     ลดพุงลดโรค</t>
  </si>
  <si>
    <t>1. โครงการรณรงค์ต้านภัยไข้เลือดออก</t>
  </si>
  <si>
    <t>11. โครงการหมู่บ้านต้นแบบในการจัดการสิ่งแวดล้อม</t>
  </si>
  <si>
    <t xml:space="preserve">       และพฤติกรรมสุขภาพ</t>
  </si>
  <si>
    <t xml:space="preserve">     ที่เอื้อต่อสุขภาพด้านการจัดการขยะ</t>
  </si>
  <si>
    <t>จากการเกิดโรคระบาดและภัยพิบัติในพื้นที่</t>
  </si>
  <si>
    <t>โครงการส่งเสริมการเรียนรู้5กลุ่มวัย</t>
  </si>
  <si>
    <t>โครงการรณรงค์ให้ความรู้การ</t>
  </si>
  <si>
    <t>ตรวจคัดกรองมะเร็งเต้านม</t>
  </si>
  <si>
    <t>โครงการแก้ไขปัญหาการสารเคมี</t>
  </si>
  <si>
    <t>กลุ่มเสี่ยงลดพุงลดโรค</t>
  </si>
  <si>
    <t>โครงการรณรงค์ต้านภัยไข้เลือดออก</t>
  </si>
  <si>
    <t xml:space="preserve">โครงการแก้ไขปัญหายาเสพติด </t>
  </si>
  <si>
    <t>TO BE NUMBER ONE</t>
  </si>
  <si>
    <t>ที่เอื้อต่อสุขภาพด้านการจัดการขยะ</t>
  </si>
  <si>
    <t>โครงการหมู่บ้านต้นแบบในการ</t>
  </si>
  <si>
    <t>จัดการสิ่งแวดล้อมและพฤติกรรมสุขภาพ</t>
  </si>
  <si>
    <t>ฉุกเฉินจากการเกิดโรคระบาดและภัยพิบัติ</t>
  </si>
  <si>
    <t>โครงการส่งเสริมสุขภาพผู้สูงอายุโดยผู้</t>
  </si>
  <si>
    <t>ปฏิบัติงานด้านการดูแลผู้สูงอายุ (ผผส.)</t>
  </si>
  <si>
    <t>ตามโครงการกองทุนหลักประกันสุขภาพ</t>
  </si>
  <si>
    <t>สปสช. ตำบลหนองหลวง อ.เฝ้าไร่</t>
  </si>
  <si>
    <t>ผู้ปฏิบัติงานด้านการ</t>
  </si>
  <si>
    <t>ดูแลผู้สูงอายุ (ผผส.)</t>
  </si>
  <si>
    <t>3. โครงการส่งเสริมสุขภาพผู้สูงอายุโดย ผผส.</t>
  </si>
  <si>
    <t>คณะกรรมการ ผผส.</t>
  </si>
  <si>
    <t>แผนการดำเนินงานกิจกรรม ของ กองทุนตำบล  ปี 2562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</si>
</sst>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000_);_(* \(#,##0.0000\);_(* &quot;-&quot;??_);_(@_)"/>
    <numFmt numFmtId="201" formatCode="0.0"/>
  </numFmts>
  <fonts count="46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8" fillId="0" borderId="28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7" fillId="0" borderId="29" xfId="0" applyFont="1" applyBorder="1" applyAlignment="1">
      <alignment/>
    </xf>
    <xf numFmtId="4" fontId="7" fillId="0" borderId="0" xfId="0" applyNumberFormat="1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6" fillId="0" borderId="11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1" fillId="0" borderId="25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1" fillId="0" borderId="17" xfId="0" applyFont="1" applyBorder="1" applyAlignment="1">
      <alignment horizontal="right"/>
    </xf>
    <xf numFmtId="4" fontId="5" fillId="0" borderId="2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95250</xdr:rowOff>
    </xdr:from>
    <xdr:to>
      <xdr:col>1</xdr:col>
      <xdr:colOff>1257300</xdr:colOff>
      <xdr:row>52</xdr:row>
      <xdr:rowOff>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0" y="14658975"/>
          <a:ext cx="3486150" cy="1047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(ลงชื่อ) ............................................. ผู้เห็นชอบ
</a:t>
          </a:r>
          <a:r>
            <a:rPr lang="en-US" cap="none" sz="1600" b="0" i="0" u="none" baseline="0">
              <a:solidFill>
                <a:srgbClr val="000000"/>
              </a:solidFill>
            </a:rPr>
            <a:t>(นายสมใจ    นัติพันธ์)
</a:t>
          </a:r>
          <a:r>
            <a:rPr lang="en-US" cap="none" sz="1600" b="0" i="0" u="none" baseline="0">
              <a:solidFill>
                <a:srgbClr val="000000"/>
              </a:solidFill>
            </a:rPr>
            <a:t>เลขานุการกองทุนระบบหลักประกันสุขภาพตำบลหนองหลวง</a:t>
          </a:r>
        </a:p>
      </xdr:txBody>
    </xdr:sp>
    <xdr:clientData/>
  </xdr:twoCellAnchor>
  <xdr:twoCellAnchor>
    <xdr:from>
      <xdr:col>1</xdr:col>
      <xdr:colOff>1390650</xdr:colOff>
      <xdr:row>48</xdr:row>
      <xdr:rowOff>180975</xdr:rowOff>
    </xdr:from>
    <xdr:to>
      <xdr:col>5</xdr:col>
      <xdr:colOff>638175</xdr:colOff>
      <xdr:row>51</xdr:row>
      <xdr:rowOff>304800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619500" y="14668500"/>
          <a:ext cx="4219575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(ลงชื่อ) ............................................ ผู้อนุมัติ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(นางสมัย</a:t>
          </a:r>
          <a:r>
            <a:rPr lang="en-US" cap="none" sz="1600" b="0" i="0" u="none" baseline="0">
              <a:solidFill>
                <a:srgbClr val="000000"/>
              </a:solidFill>
            </a:rPr>
            <a:t>    ชนาราษฎร์</a:t>
          </a:r>
          <a:r>
            <a:rPr lang="en-US" cap="none" sz="1600" b="0" i="0" u="none" baseline="0">
              <a:solidFill>
                <a:srgbClr val="000000"/>
              </a:solidFill>
            </a:rPr>
            <a:t>)
</a:t>
          </a:r>
          <a:r>
            <a:rPr lang="en-US" cap="none" sz="1600" b="0" i="0" u="none" baseline="0">
              <a:solidFill>
                <a:srgbClr val="000000"/>
              </a:solidFill>
            </a:rPr>
            <a:t>ประธานคณะกรรมการกองทุนระบบหลักประกันสุขภาพตำบลหนองหลวง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1152525</xdr:colOff>
      <xdr:row>41</xdr:row>
      <xdr:rowOff>161925</xdr:rowOff>
    </xdr:from>
    <xdr:to>
      <xdr:col>16</xdr:col>
      <xdr:colOff>257175</xdr:colOff>
      <xdr:row>41</xdr:row>
      <xdr:rowOff>171450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6086475" y="12268200"/>
          <a:ext cx="3533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380</xdr:row>
      <xdr:rowOff>161925</xdr:rowOff>
    </xdr:from>
    <xdr:to>
      <xdr:col>17</xdr:col>
      <xdr:colOff>19050</xdr:colOff>
      <xdr:row>380</xdr:row>
      <xdr:rowOff>171450</xdr:rowOff>
    </xdr:to>
    <xdr:sp>
      <xdr:nvSpPr>
        <xdr:cNvPr id="2" name="ลูกศรเชื่อมต่อแบบตรง 31"/>
        <xdr:cNvSpPr>
          <a:spLocks/>
        </xdr:cNvSpPr>
      </xdr:nvSpPr>
      <xdr:spPr>
        <a:xfrm>
          <a:off x="6105525" y="112233075"/>
          <a:ext cx="3571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152400</xdr:rowOff>
    </xdr:from>
    <xdr:to>
      <xdr:col>16</xdr:col>
      <xdr:colOff>266700</xdr:colOff>
      <xdr:row>5</xdr:row>
      <xdr:rowOff>152400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143625" y="1628775"/>
          <a:ext cx="3486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152400</xdr:rowOff>
    </xdr:from>
    <xdr:to>
      <xdr:col>17</xdr:col>
      <xdr:colOff>9525</xdr:colOff>
      <xdr:row>16</xdr:row>
      <xdr:rowOff>152400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143625" y="4876800"/>
          <a:ext cx="3524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152400</xdr:rowOff>
    </xdr:from>
    <xdr:to>
      <xdr:col>17</xdr:col>
      <xdr:colOff>0</xdr:colOff>
      <xdr:row>55</xdr:row>
      <xdr:rowOff>152400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6134100" y="16392525"/>
          <a:ext cx="3524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30</xdr:row>
      <xdr:rowOff>161925</xdr:rowOff>
    </xdr:from>
    <xdr:to>
      <xdr:col>17</xdr:col>
      <xdr:colOff>0</xdr:colOff>
      <xdr:row>30</xdr:row>
      <xdr:rowOff>161925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6105525" y="9020175"/>
          <a:ext cx="3552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161925</xdr:rowOff>
    </xdr:from>
    <xdr:to>
      <xdr:col>16</xdr:col>
      <xdr:colOff>238125</xdr:colOff>
      <xdr:row>65</xdr:row>
      <xdr:rowOff>171450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6115050" y="19354800"/>
          <a:ext cx="3486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142875</xdr:rowOff>
    </xdr:from>
    <xdr:to>
      <xdr:col>16</xdr:col>
      <xdr:colOff>276225</xdr:colOff>
      <xdr:row>80</xdr:row>
      <xdr:rowOff>142875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V="1">
          <a:off x="6115050" y="23764875"/>
          <a:ext cx="3524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90</xdr:row>
      <xdr:rowOff>142875</xdr:rowOff>
    </xdr:from>
    <xdr:to>
      <xdr:col>16</xdr:col>
      <xdr:colOff>238125</xdr:colOff>
      <xdr:row>90</xdr:row>
      <xdr:rowOff>142875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6105525" y="26717625"/>
          <a:ext cx="3495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105</xdr:row>
      <xdr:rowOff>152400</xdr:rowOff>
    </xdr:from>
    <xdr:to>
      <xdr:col>16</xdr:col>
      <xdr:colOff>228600</xdr:colOff>
      <xdr:row>105</xdr:row>
      <xdr:rowOff>152400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6124575" y="31156275"/>
          <a:ext cx="3467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115</xdr:row>
      <xdr:rowOff>190500</xdr:rowOff>
    </xdr:from>
    <xdr:to>
      <xdr:col>17</xdr:col>
      <xdr:colOff>0</xdr:colOff>
      <xdr:row>115</xdr:row>
      <xdr:rowOff>190500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162675" y="34147125"/>
          <a:ext cx="3495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161925</xdr:rowOff>
    </xdr:from>
    <xdr:to>
      <xdr:col>17</xdr:col>
      <xdr:colOff>66675</xdr:colOff>
      <xdr:row>130</xdr:row>
      <xdr:rowOff>171450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 flipV="1">
          <a:off x="6115050" y="38547675"/>
          <a:ext cx="3609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142875</xdr:rowOff>
    </xdr:from>
    <xdr:to>
      <xdr:col>17</xdr:col>
      <xdr:colOff>28575</xdr:colOff>
      <xdr:row>139</xdr:row>
      <xdr:rowOff>142875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 flipV="1">
          <a:off x="6124575" y="41186100"/>
          <a:ext cx="3562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171450</xdr:rowOff>
    </xdr:from>
    <xdr:to>
      <xdr:col>17</xdr:col>
      <xdr:colOff>28575</xdr:colOff>
      <xdr:row>155</xdr:row>
      <xdr:rowOff>180975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6115050" y="45939075"/>
          <a:ext cx="3571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165</xdr:row>
      <xdr:rowOff>142875</xdr:rowOff>
    </xdr:from>
    <xdr:to>
      <xdr:col>17</xdr:col>
      <xdr:colOff>0</xdr:colOff>
      <xdr:row>165</xdr:row>
      <xdr:rowOff>142875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 flipV="1">
          <a:off x="6115050" y="48863250"/>
          <a:ext cx="3543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180</xdr:row>
      <xdr:rowOff>161925</xdr:rowOff>
    </xdr:from>
    <xdr:to>
      <xdr:col>17</xdr:col>
      <xdr:colOff>28575</xdr:colOff>
      <xdr:row>180</xdr:row>
      <xdr:rowOff>161925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6115050" y="53311425"/>
          <a:ext cx="3571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191</xdr:row>
      <xdr:rowOff>142875</xdr:rowOff>
    </xdr:from>
    <xdr:to>
      <xdr:col>17</xdr:col>
      <xdr:colOff>9525</xdr:colOff>
      <xdr:row>191</xdr:row>
      <xdr:rowOff>152400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6105525" y="56540400"/>
          <a:ext cx="3562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205</xdr:row>
      <xdr:rowOff>152400</xdr:rowOff>
    </xdr:from>
    <xdr:to>
      <xdr:col>17</xdr:col>
      <xdr:colOff>28575</xdr:colOff>
      <xdr:row>205</xdr:row>
      <xdr:rowOff>152400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6124575" y="60683775"/>
          <a:ext cx="3562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216</xdr:row>
      <xdr:rowOff>142875</xdr:rowOff>
    </xdr:from>
    <xdr:to>
      <xdr:col>17</xdr:col>
      <xdr:colOff>0</xdr:colOff>
      <xdr:row>216</xdr:row>
      <xdr:rowOff>142875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 flipV="1">
          <a:off x="6115050" y="63922275"/>
          <a:ext cx="3543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255</xdr:row>
      <xdr:rowOff>142875</xdr:rowOff>
    </xdr:from>
    <xdr:to>
      <xdr:col>16</xdr:col>
      <xdr:colOff>266700</xdr:colOff>
      <xdr:row>255</xdr:row>
      <xdr:rowOff>142875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>
          <a:off x="6124575" y="75438000"/>
          <a:ext cx="3505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265</xdr:row>
      <xdr:rowOff>142875</xdr:rowOff>
    </xdr:from>
    <xdr:to>
      <xdr:col>17</xdr:col>
      <xdr:colOff>28575</xdr:colOff>
      <xdr:row>265</xdr:row>
      <xdr:rowOff>152400</xdr:rowOff>
    </xdr:to>
    <xdr:sp>
      <xdr:nvSpPr>
        <xdr:cNvPr id="21" name="ลูกศรเชื่อมต่อแบบตรง 25"/>
        <xdr:cNvSpPr>
          <a:spLocks/>
        </xdr:cNvSpPr>
      </xdr:nvSpPr>
      <xdr:spPr>
        <a:xfrm>
          <a:off x="6115050" y="78390750"/>
          <a:ext cx="3571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280</xdr:row>
      <xdr:rowOff>142875</xdr:rowOff>
    </xdr:from>
    <xdr:to>
      <xdr:col>17</xdr:col>
      <xdr:colOff>0</xdr:colOff>
      <xdr:row>280</xdr:row>
      <xdr:rowOff>142875</xdr:rowOff>
    </xdr:to>
    <xdr:sp>
      <xdr:nvSpPr>
        <xdr:cNvPr id="22" name="ลูกศรเชื่อมต่อแบบตรง 26"/>
        <xdr:cNvSpPr>
          <a:spLocks/>
        </xdr:cNvSpPr>
      </xdr:nvSpPr>
      <xdr:spPr>
        <a:xfrm flipV="1">
          <a:off x="6115050" y="82819875"/>
          <a:ext cx="3543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1143000</xdr:colOff>
      <xdr:row>289</xdr:row>
      <xdr:rowOff>152400</xdr:rowOff>
    </xdr:from>
    <xdr:to>
      <xdr:col>17</xdr:col>
      <xdr:colOff>0</xdr:colOff>
      <xdr:row>289</xdr:row>
      <xdr:rowOff>152400</xdr:rowOff>
    </xdr:to>
    <xdr:sp>
      <xdr:nvSpPr>
        <xdr:cNvPr id="23" name="ลูกศรเชื่อมต่อแบบตรง 27"/>
        <xdr:cNvSpPr>
          <a:spLocks/>
        </xdr:cNvSpPr>
      </xdr:nvSpPr>
      <xdr:spPr>
        <a:xfrm>
          <a:off x="6076950" y="85486875"/>
          <a:ext cx="3581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305</xdr:row>
      <xdr:rowOff>142875</xdr:rowOff>
    </xdr:from>
    <xdr:to>
      <xdr:col>16</xdr:col>
      <xdr:colOff>257175</xdr:colOff>
      <xdr:row>305</xdr:row>
      <xdr:rowOff>142875</xdr:rowOff>
    </xdr:to>
    <xdr:sp>
      <xdr:nvSpPr>
        <xdr:cNvPr id="24" name="ลูกศรเชื่อมต่อแบบตรง 28"/>
        <xdr:cNvSpPr>
          <a:spLocks/>
        </xdr:cNvSpPr>
      </xdr:nvSpPr>
      <xdr:spPr>
        <a:xfrm>
          <a:off x="6124575" y="90201750"/>
          <a:ext cx="3495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314</xdr:row>
      <xdr:rowOff>152400</xdr:rowOff>
    </xdr:from>
    <xdr:to>
      <xdr:col>17</xdr:col>
      <xdr:colOff>28575</xdr:colOff>
      <xdr:row>314</xdr:row>
      <xdr:rowOff>161925</xdr:rowOff>
    </xdr:to>
    <xdr:sp>
      <xdr:nvSpPr>
        <xdr:cNvPr id="25" name="ลูกศรเชื่อมต่อแบบตรง 29"/>
        <xdr:cNvSpPr>
          <a:spLocks/>
        </xdr:cNvSpPr>
      </xdr:nvSpPr>
      <xdr:spPr>
        <a:xfrm flipV="1">
          <a:off x="6115050" y="92868750"/>
          <a:ext cx="3571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355</xdr:row>
      <xdr:rowOff>133350</xdr:rowOff>
    </xdr:from>
    <xdr:to>
      <xdr:col>17</xdr:col>
      <xdr:colOff>9525</xdr:colOff>
      <xdr:row>355</xdr:row>
      <xdr:rowOff>142875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6115050" y="104955975"/>
          <a:ext cx="3552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361</xdr:row>
      <xdr:rowOff>152400</xdr:rowOff>
    </xdr:from>
    <xdr:to>
      <xdr:col>17</xdr:col>
      <xdr:colOff>38100</xdr:colOff>
      <xdr:row>361</xdr:row>
      <xdr:rowOff>161925</xdr:rowOff>
    </xdr:to>
    <xdr:sp>
      <xdr:nvSpPr>
        <xdr:cNvPr id="27" name="ลูกศรเชื่อมต่อแบบตรง 32"/>
        <xdr:cNvSpPr>
          <a:spLocks/>
        </xdr:cNvSpPr>
      </xdr:nvSpPr>
      <xdr:spPr>
        <a:xfrm flipV="1">
          <a:off x="6115050" y="106746675"/>
          <a:ext cx="3581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368</xdr:row>
      <xdr:rowOff>123825</xdr:rowOff>
    </xdr:from>
    <xdr:to>
      <xdr:col>17</xdr:col>
      <xdr:colOff>0</xdr:colOff>
      <xdr:row>368</xdr:row>
      <xdr:rowOff>133350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 flipV="1">
          <a:off x="6124575" y="108785025"/>
          <a:ext cx="3533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230</xdr:row>
      <xdr:rowOff>152400</xdr:rowOff>
    </xdr:from>
    <xdr:to>
      <xdr:col>17</xdr:col>
      <xdr:colOff>9525</xdr:colOff>
      <xdr:row>230</xdr:row>
      <xdr:rowOff>152400</xdr:rowOff>
    </xdr:to>
    <xdr:sp>
      <xdr:nvSpPr>
        <xdr:cNvPr id="29" name="ลูกศรเชื่อมต่อแบบตรง 53"/>
        <xdr:cNvSpPr>
          <a:spLocks/>
        </xdr:cNvSpPr>
      </xdr:nvSpPr>
      <xdr:spPr>
        <a:xfrm>
          <a:off x="6115050" y="68065650"/>
          <a:ext cx="3552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240</xdr:row>
      <xdr:rowOff>142875</xdr:rowOff>
    </xdr:from>
    <xdr:to>
      <xdr:col>17</xdr:col>
      <xdr:colOff>28575</xdr:colOff>
      <xdr:row>240</xdr:row>
      <xdr:rowOff>152400</xdr:rowOff>
    </xdr:to>
    <xdr:sp>
      <xdr:nvSpPr>
        <xdr:cNvPr id="30" name="ลูกศรเชื่อมต่อแบบตรง 54"/>
        <xdr:cNvSpPr>
          <a:spLocks/>
        </xdr:cNvSpPr>
      </xdr:nvSpPr>
      <xdr:spPr>
        <a:xfrm>
          <a:off x="6115050" y="71008875"/>
          <a:ext cx="3571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330</xdr:row>
      <xdr:rowOff>142875</xdr:rowOff>
    </xdr:from>
    <xdr:to>
      <xdr:col>16</xdr:col>
      <xdr:colOff>257175</xdr:colOff>
      <xdr:row>330</xdr:row>
      <xdr:rowOff>142875</xdr:rowOff>
    </xdr:to>
    <xdr:sp>
      <xdr:nvSpPr>
        <xdr:cNvPr id="31" name="ลูกศรเชื่อมต่อแบบตรง 34"/>
        <xdr:cNvSpPr>
          <a:spLocks/>
        </xdr:cNvSpPr>
      </xdr:nvSpPr>
      <xdr:spPr>
        <a:xfrm>
          <a:off x="6124575" y="97583625"/>
          <a:ext cx="3495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3.421875" style="62" customWidth="1"/>
    <col min="2" max="2" width="23.57421875" style="62" customWidth="1"/>
    <col min="3" max="3" width="12.57421875" style="62" customWidth="1"/>
    <col min="4" max="4" width="21.28125" style="62" customWidth="1"/>
    <col min="5" max="5" width="17.140625" style="62" customWidth="1"/>
    <col min="6" max="6" width="10.8515625" style="62" customWidth="1"/>
    <col min="7" max="7" width="12.8515625" style="62" customWidth="1"/>
    <col min="8" max="16384" width="9.140625" style="62" customWidth="1"/>
  </cols>
  <sheetData>
    <row r="1" ht="24">
      <c r="E1" s="66">
        <v>1</v>
      </c>
    </row>
    <row r="2" spans="1:5" ht="24">
      <c r="A2" s="157" t="s">
        <v>294</v>
      </c>
      <c r="B2" s="157"/>
      <c r="C2" s="157"/>
      <c r="D2" s="157"/>
      <c r="E2" s="157"/>
    </row>
    <row r="3" spans="1:6" ht="24">
      <c r="A3" s="158" t="s">
        <v>105</v>
      </c>
      <c r="B3" s="158"/>
      <c r="C3" s="158"/>
      <c r="D3" s="158"/>
      <c r="E3" s="158"/>
      <c r="F3" s="67"/>
    </row>
    <row r="4" spans="1:5" s="66" customFormat="1" ht="24">
      <c r="A4" s="68" t="s">
        <v>7</v>
      </c>
      <c r="B4" s="68" t="s">
        <v>3</v>
      </c>
      <c r="C4" s="68" t="s">
        <v>4</v>
      </c>
      <c r="D4" s="68" t="s">
        <v>5</v>
      </c>
      <c r="E4" s="68" t="s">
        <v>6</v>
      </c>
    </row>
    <row r="5" spans="1:5" s="66" customFormat="1" ht="24">
      <c r="A5" s="69"/>
      <c r="B5" s="69"/>
      <c r="C5" s="69"/>
      <c r="D5" s="69"/>
      <c r="E5" s="69"/>
    </row>
    <row r="6" spans="1:9" s="66" customFormat="1" ht="24">
      <c r="A6" s="70" t="s">
        <v>247</v>
      </c>
      <c r="B6" s="71"/>
      <c r="C6" s="71"/>
      <c r="D6" s="72">
        <v>415874.86</v>
      </c>
      <c r="E6" s="71"/>
      <c r="I6" s="73"/>
    </row>
    <row r="7" spans="1:5" ht="24">
      <c r="A7" s="63" t="s">
        <v>0</v>
      </c>
      <c r="B7" s="74">
        <v>12494</v>
      </c>
      <c r="C7" s="74">
        <v>45</v>
      </c>
      <c r="D7" s="74">
        <v>549540</v>
      </c>
      <c r="E7" s="63"/>
    </row>
    <row r="8" spans="1:7" ht="24">
      <c r="A8" s="63" t="s">
        <v>1</v>
      </c>
      <c r="B8" s="63"/>
      <c r="C8" s="74"/>
      <c r="D8" s="74">
        <v>1460000</v>
      </c>
      <c r="E8" s="63"/>
      <c r="G8" s="94"/>
    </row>
    <row r="9" spans="1:5" ht="24">
      <c r="A9" s="63" t="s">
        <v>134</v>
      </c>
      <c r="B9" s="63"/>
      <c r="C9" s="74"/>
      <c r="D9" s="74">
        <v>10000</v>
      </c>
      <c r="E9" s="63"/>
    </row>
    <row r="10" spans="1:5" ht="24">
      <c r="A10" s="159" t="s">
        <v>2</v>
      </c>
      <c r="B10" s="160"/>
      <c r="C10" s="161"/>
      <c r="D10" s="75">
        <f>SUM(D6:D9)</f>
        <v>2435414.86</v>
      </c>
      <c r="E10" s="63"/>
    </row>
    <row r="11" spans="1:5" ht="24">
      <c r="A11" s="76"/>
      <c r="B11" s="76"/>
      <c r="C11" s="76"/>
      <c r="D11" s="77"/>
      <c r="E11" s="65"/>
    </row>
    <row r="12" spans="1:5" ht="24">
      <c r="A12" s="76"/>
      <c r="B12" s="76"/>
      <c r="C12" s="76"/>
      <c r="D12" s="77"/>
      <c r="E12" s="65"/>
    </row>
    <row r="13" spans="1:5" ht="24">
      <c r="A13" s="76"/>
      <c r="B13" s="76"/>
      <c r="C13" s="76"/>
      <c r="D13" s="77"/>
      <c r="E13" s="65"/>
    </row>
    <row r="14" spans="1:5" ht="24">
      <c r="A14" s="76"/>
      <c r="B14" s="76"/>
      <c r="C14" s="76"/>
      <c r="D14" s="77"/>
      <c r="E14" s="65"/>
    </row>
    <row r="15" spans="1:5" ht="24">
      <c r="A15" s="76"/>
      <c r="B15" s="76"/>
      <c r="C15" s="76"/>
      <c r="D15" s="77"/>
      <c r="E15" s="65"/>
    </row>
    <row r="16" spans="1:5" ht="24">
      <c r="A16" s="76"/>
      <c r="B16" s="76"/>
      <c r="C16" s="76"/>
      <c r="D16" s="77"/>
      <c r="E16" s="65"/>
    </row>
    <row r="17" spans="1:5" ht="24">
      <c r="A17" s="76"/>
      <c r="B17" s="76"/>
      <c r="C17" s="76"/>
      <c r="D17" s="77"/>
      <c r="E17" s="65"/>
    </row>
    <row r="18" spans="1:5" ht="24">
      <c r="A18" s="76"/>
      <c r="B18" s="76"/>
      <c r="C18" s="76"/>
      <c r="D18" s="77"/>
      <c r="E18" s="65"/>
    </row>
    <row r="19" spans="1:5" ht="24">
      <c r="A19" s="76"/>
      <c r="B19" s="76"/>
      <c r="C19" s="76"/>
      <c r="D19" s="77"/>
      <c r="E19" s="65"/>
    </row>
    <row r="20" spans="1:5" ht="24">
      <c r="A20" s="76"/>
      <c r="B20" s="76"/>
      <c r="C20" s="76"/>
      <c r="D20" s="77"/>
      <c r="E20" s="65"/>
    </row>
    <row r="21" spans="1:5" ht="24">
      <c r="A21" s="76"/>
      <c r="B21" s="76"/>
      <c r="C21" s="76"/>
      <c r="D21" s="77"/>
      <c r="E21" s="65"/>
    </row>
    <row r="22" spans="1:5" ht="24">
      <c r="A22" s="76"/>
      <c r="B22" s="76"/>
      <c r="C22" s="76"/>
      <c r="D22" s="77"/>
      <c r="E22" s="65"/>
    </row>
    <row r="23" spans="1:5" ht="24">
      <c r="A23" s="76"/>
      <c r="B23" s="76"/>
      <c r="C23" s="76"/>
      <c r="D23" s="77"/>
      <c r="E23" s="65"/>
    </row>
    <row r="24" spans="1:5" ht="24">
      <c r="A24" s="76"/>
      <c r="B24" s="76"/>
      <c r="C24" s="76"/>
      <c r="D24" s="77"/>
      <c r="E24" s="65"/>
    </row>
    <row r="25" spans="1:5" ht="24">
      <c r="A25" s="76"/>
      <c r="B25" s="76"/>
      <c r="C25" s="76"/>
      <c r="D25" s="77"/>
      <c r="E25" s="65"/>
    </row>
    <row r="26" spans="1:5" ht="24">
      <c r="A26" s="76"/>
      <c r="B26" s="76"/>
      <c r="C26" s="76"/>
      <c r="D26" s="77"/>
      <c r="E26" s="65"/>
    </row>
    <row r="27" spans="1:5" ht="24">
      <c r="A27" s="76"/>
      <c r="B27" s="76"/>
      <c r="C27" s="76"/>
      <c r="D27" s="77"/>
      <c r="E27" s="65"/>
    </row>
    <row r="28" spans="1:5" ht="24">
      <c r="A28" s="76"/>
      <c r="B28" s="76"/>
      <c r="C28" s="76"/>
      <c r="D28" s="77"/>
      <c r="E28" s="65"/>
    </row>
    <row r="29" spans="1:6" ht="24">
      <c r="A29" s="157" t="s">
        <v>250</v>
      </c>
      <c r="B29" s="157"/>
      <c r="C29" s="157"/>
      <c r="D29" s="157"/>
      <c r="E29" s="157"/>
      <c r="F29" s="66">
        <v>2</v>
      </c>
    </row>
    <row r="30" spans="1:5" ht="24">
      <c r="A30" s="154" t="s">
        <v>14</v>
      </c>
      <c r="B30" s="154"/>
      <c r="C30" s="154"/>
      <c r="D30" s="154"/>
      <c r="E30" s="154"/>
    </row>
    <row r="31" spans="1:5" ht="24">
      <c r="A31" s="68" t="s">
        <v>7</v>
      </c>
      <c r="B31" s="155" t="s">
        <v>92</v>
      </c>
      <c r="C31" s="156"/>
      <c r="D31" s="68" t="s">
        <v>5</v>
      </c>
      <c r="E31" s="68" t="s">
        <v>6</v>
      </c>
    </row>
    <row r="32" spans="1:5" ht="24">
      <c r="A32" s="69"/>
      <c r="B32" s="114"/>
      <c r="C32" s="82"/>
      <c r="D32" s="69"/>
      <c r="E32" s="69" t="s">
        <v>94</v>
      </c>
    </row>
    <row r="33" spans="1:9" ht="24">
      <c r="A33" s="52" t="s">
        <v>142</v>
      </c>
      <c r="B33" s="115" t="s">
        <v>149</v>
      </c>
      <c r="C33" s="79"/>
      <c r="D33" s="83">
        <f>สรุปโครงการ!D27</f>
        <v>433387</v>
      </c>
      <c r="E33" s="84">
        <f>SUM(D33/D43*100)</f>
        <v>17.795202251496487</v>
      </c>
      <c r="G33" s="85"/>
      <c r="H33" s="85"/>
      <c r="I33" s="85"/>
    </row>
    <row r="34" spans="1:9" ht="24">
      <c r="A34" s="54" t="s">
        <v>143</v>
      </c>
      <c r="B34" s="109"/>
      <c r="C34" s="81"/>
      <c r="D34" s="86"/>
      <c r="E34" s="87"/>
      <c r="G34" s="85"/>
      <c r="H34" s="85"/>
      <c r="I34" s="85"/>
    </row>
    <row r="35" spans="1:9" ht="24">
      <c r="A35" s="52" t="s">
        <v>151</v>
      </c>
      <c r="B35" s="115" t="s">
        <v>216</v>
      </c>
      <c r="C35" s="79"/>
      <c r="D35" s="88">
        <f>สรุปโครงการ!D67</f>
        <v>1038630</v>
      </c>
      <c r="E35" s="89">
        <f>SUM(D35/D43*100)</f>
        <v>42.64694352731346</v>
      </c>
      <c r="G35" s="90"/>
      <c r="H35" s="90"/>
      <c r="I35" s="85"/>
    </row>
    <row r="36" spans="1:9" ht="24">
      <c r="A36" s="54" t="s">
        <v>170</v>
      </c>
      <c r="B36" s="18"/>
      <c r="C36" s="82"/>
      <c r="D36" s="86"/>
      <c r="E36" s="87"/>
      <c r="G36" s="90"/>
      <c r="H36" s="90"/>
      <c r="I36" s="85"/>
    </row>
    <row r="37" spans="1:9" ht="24">
      <c r="A37" s="52" t="s">
        <v>157</v>
      </c>
      <c r="B37" s="115" t="s">
        <v>256</v>
      </c>
      <c r="C37" s="79"/>
      <c r="D37" s="91">
        <f>สรุปโครงการ!D96</f>
        <v>538400</v>
      </c>
      <c r="E37" s="89">
        <f>SUM(D37/D43*100)</f>
        <v>22.107116485279228</v>
      </c>
      <c r="G37" s="92"/>
      <c r="H37" s="90"/>
      <c r="I37" s="85"/>
    </row>
    <row r="38" spans="1:9" ht="24">
      <c r="A38" s="54" t="s">
        <v>171</v>
      </c>
      <c r="B38" s="109"/>
      <c r="C38" s="81"/>
      <c r="D38" s="93"/>
      <c r="E38" s="64"/>
      <c r="G38" s="90"/>
      <c r="H38" s="90"/>
      <c r="I38" s="85"/>
    </row>
    <row r="39" spans="1:9" ht="24">
      <c r="A39" s="52" t="s">
        <v>160</v>
      </c>
      <c r="B39" s="115" t="s">
        <v>125</v>
      </c>
      <c r="C39" s="79"/>
      <c r="D39" s="91">
        <f>สรุปโครงการ!D120</f>
        <v>364997.86</v>
      </c>
      <c r="E39" s="89">
        <f>SUM(D39/D43*100)</f>
        <v>14.98709176801196</v>
      </c>
      <c r="G39" s="90"/>
      <c r="H39" s="90"/>
      <c r="I39" s="85"/>
    </row>
    <row r="40" spans="1:9" ht="24">
      <c r="A40" s="54" t="s">
        <v>172</v>
      </c>
      <c r="B40" s="117"/>
      <c r="C40" s="81"/>
      <c r="D40" s="93"/>
      <c r="E40" s="64"/>
      <c r="G40" s="90"/>
      <c r="H40" s="90"/>
      <c r="I40" s="85"/>
    </row>
    <row r="41" spans="1:5" ht="24">
      <c r="A41" s="113" t="s">
        <v>163</v>
      </c>
      <c r="B41" s="116" t="s">
        <v>174</v>
      </c>
      <c r="C41" s="82"/>
      <c r="D41" s="83">
        <f>สรุปโครงการ!D144</f>
        <v>60000</v>
      </c>
      <c r="E41" s="83">
        <f>SUM(D41/D43*100)</f>
        <v>2.463645967898874</v>
      </c>
    </row>
    <row r="42" spans="1:7" ht="24">
      <c r="A42" s="113" t="s">
        <v>173</v>
      </c>
      <c r="B42" s="117"/>
      <c r="C42" s="81"/>
      <c r="D42" s="86"/>
      <c r="E42" s="86"/>
      <c r="G42" s="94"/>
    </row>
    <row r="43" spans="1:8" ht="24">
      <c r="A43" s="78" t="s">
        <v>107</v>
      </c>
      <c r="B43" s="114" t="s">
        <v>257</v>
      </c>
      <c r="C43" s="82"/>
      <c r="D43" s="83">
        <f>SUM(D33+D35+D37+D39+D41)</f>
        <v>2435414.86</v>
      </c>
      <c r="E43" s="89">
        <f>SUM(E33+E35+E37+E39+E41)</f>
        <v>100.00000000000001</v>
      </c>
      <c r="F43" s="149"/>
      <c r="G43" s="150"/>
      <c r="H43" s="151"/>
    </row>
    <row r="44" spans="1:7" ht="24">
      <c r="A44" s="80"/>
      <c r="B44" s="80"/>
      <c r="C44" s="81"/>
      <c r="D44" s="86"/>
      <c r="E44" s="87"/>
      <c r="G44" s="94"/>
    </row>
    <row r="46" spans="1:4" ht="24">
      <c r="A46" s="65" t="s">
        <v>123</v>
      </c>
      <c r="B46" s="65"/>
      <c r="C46" s="65"/>
      <c r="D46" s="62" t="s">
        <v>124</v>
      </c>
    </row>
    <row r="47" spans="1:4" ht="24">
      <c r="A47" s="62" t="s">
        <v>117</v>
      </c>
      <c r="D47" s="62" t="s">
        <v>120</v>
      </c>
    </row>
    <row r="48" spans="1:4" ht="24">
      <c r="A48" s="62" t="s">
        <v>118</v>
      </c>
      <c r="D48" s="62" t="s">
        <v>119</v>
      </c>
    </row>
    <row r="50" spans="1:5" ht="24">
      <c r="A50" s="104"/>
      <c r="B50" s="104"/>
      <c r="C50" s="104"/>
      <c r="D50" s="104"/>
      <c r="E50" s="104"/>
    </row>
    <row r="51" spans="1:5" ht="24">
      <c r="A51" s="104"/>
      <c r="B51" s="104"/>
      <c r="C51" s="104"/>
      <c r="D51" s="104"/>
      <c r="E51" s="104"/>
    </row>
    <row r="52" spans="1:5" ht="24">
      <c r="A52" s="104"/>
      <c r="B52" s="104"/>
      <c r="C52" s="104"/>
      <c r="D52" s="104"/>
      <c r="E52" s="104"/>
    </row>
    <row r="53" spans="1:5" ht="16.5" customHeight="1">
      <c r="A53" s="105"/>
      <c r="B53" s="105"/>
      <c r="C53" s="105"/>
      <c r="D53" s="105"/>
      <c r="E53" s="105"/>
    </row>
    <row r="54" spans="1:5" ht="24">
      <c r="A54" s="104"/>
      <c r="B54" s="104"/>
      <c r="C54" s="104"/>
      <c r="D54" s="104"/>
      <c r="E54" s="104"/>
    </row>
    <row r="55" spans="1:5" ht="24">
      <c r="A55" s="104"/>
      <c r="B55" s="104"/>
      <c r="C55" s="104"/>
      <c r="D55" s="104"/>
      <c r="E55" s="104"/>
    </row>
    <row r="56" spans="1:5" ht="24">
      <c r="A56" s="104"/>
      <c r="B56" s="104"/>
      <c r="C56" s="104"/>
      <c r="D56" s="104"/>
      <c r="E56" s="104"/>
    </row>
    <row r="57" spans="1:5" ht="24">
      <c r="A57" s="105"/>
      <c r="B57" s="105"/>
      <c r="C57" s="105"/>
      <c r="D57" s="105"/>
      <c r="E57" s="105"/>
    </row>
  </sheetData>
  <sheetProtection/>
  <protectedRanges>
    <protectedRange password="CC6F" sqref="A46:C54" name="ช่วง2"/>
  </protectedRanges>
  <mergeCells count="6">
    <mergeCell ref="A30:E30"/>
    <mergeCell ref="B31:C31"/>
    <mergeCell ref="A2:E2"/>
    <mergeCell ref="A3:E3"/>
    <mergeCell ref="A10:C10"/>
    <mergeCell ref="A29:E29"/>
  </mergeCells>
  <printOptions/>
  <pageMargins left="1.6141732283464567" right="0.1968503937007874" top="0.1968503937007874" bottom="0.1968503937007874" header="0.1968503937007874" footer="0.196850393700787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B92" sqref="B92"/>
    </sheetView>
  </sheetViews>
  <sheetFormatPr defaultColWidth="9.140625" defaultRowHeight="21" customHeight="1"/>
  <cols>
    <col min="1" max="1" width="29.8515625" style="5" customWidth="1"/>
    <col min="2" max="2" width="41.140625" style="5" customWidth="1"/>
    <col min="3" max="3" width="25.00390625" style="5" customWidth="1"/>
    <col min="4" max="4" width="12.00390625" style="5" customWidth="1"/>
    <col min="5" max="5" width="19.7109375" style="5" customWidth="1"/>
    <col min="6" max="6" width="16.140625" style="5" customWidth="1"/>
    <col min="7" max="16384" width="9.140625" style="5" customWidth="1"/>
  </cols>
  <sheetData>
    <row r="1" ht="21" customHeight="1">
      <c r="F1" s="58">
        <v>3</v>
      </c>
    </row>
    <row r="2" spans="1:6" ht="21" customHeight="1">
      <c r="A2" s="162" t="s">
        <v>248</v>
      </c>
      <c r="B2" s="162"/>
      <c r="C2" s="162"/>
      <c r="D2" s="162"/>
      <c r="E2" s="162"/>
      <c r="F2" s="162"/>
    </row>
    <row r="3" spans="1:6" ht="21" customHeight="1">
      <c r="A3" s="126" t="s">
        <v>15</v>
      </c>
      <c r="B3" s="126" t="s">
        <v>92</v>
      </c>
      <c r="C3" s="126" t="s">
        <v>16</v>
      </c>
      <c r="D3" s="126" t="s">
        <v>18</v>
      </c>
      <c r="E3" s="126" t="s">
        <v>17</v>
      </c>
      <c r="F3" s="126" t="s">
        <v>6</v>
      </c>
    </row>
    <row r="4" spans="1:6" ht="21" customHeight="1">
      <c r="A4" s="6"/>
      <c r="B4" s="6"/>
      <c r="C4" s="6"/>
      <c r="D4" s="8"/>
      <c r="E4" s="8"/>
      <c r="F4" s="8"/>
    </row>
    <row r="5" spans="1:6" ht="21" customHeight="1">
      <c r="A5" s="7" t="s">
        <v>142</v>
      </c>
      <c r="B5" s="59" t="s">
        <v>231</v>
      </c>
      <c r="C5" s="44" t="s">
        <v>86</v>
      </c>
      <c r="D5" s="45">
        <v>136500</v>
      </c>
      <c r="E5" s="49" t="s">
        <v>111</v>
      </c>
      <c r="F5" s="7"/>
    </row>
    <row r="6" spans="1:6" ht="21" customHeight="1">
      <c r="A6" s="8" t="s">
        <v>143</v>
      </c>
      <c r="B6" s="122"/>
      <c r="C6" s="44" t="s">
        <v>106</v>
      </c>
      <c r="D6" s="45">
        <v>0</v>
      </c>
      <c r="E6" s="49" t="s">
        <v>112</v>
      </c>
      <c r="F6" s="10"/>
    </row>
    <row r="7" spans="1:6" ht="21" customHeight="1">
      <c r="A7" s="8" t="s">
        <v>8</v>
      </c>
      <c r="B7" s="112" t="s">
        <v>144</v>
      </c>
      <c r="C7" s="44" t="s">
        <v>86</v>
      </c>
      <c r="D7" s="45">
        <v>0</v>
      </c>
      <c r="E7" s="49" t="s">
        <v>111</v>
      </c>
      <c r="F7" s="9"/>
    </row>
    <row r="8" spans="1:6" ht="21" customHeight="1">
      <c r="A8" s="8" t="s">
        <v>9</v>
      </c>
      <c r="B8" s="112" t="s">
        <v>145</v>
      </c>
      <c r="C8" s="44" t="s">
        <v>106</v>
      </c>
      <c r="D8" s="45">
        <v>20000</v>
      </c>
      <c r="E8" s="49" t="s">
        <v>112</v>
      </c>
      <c r="F8" s="10"/>
    </row>
    <row r="9" spans="1:6" ht="21" customHeight="1">
      <c r="A9" s="15" t="s">
        <v>10</v>
      </c>
      <c r="B9" s="59" t="s">
        <v>146</v>
      </c>
      <c r="C9" s="44" t="s">
        <v>86</v>
      </c>
      <c r="D9" s="45">
        <v>20000</v>
      </c>
      <c r="E9" s="49" t="s">
        <v>111</v>
      </c>
      <c r="F9" s="9"/>
    </row>
    <row r="10" spans="1:6" ht="21" customHeight="1">
      <c r="A10" s="15" t="s">
        <v>11</v>
      </c>
      <c r="B10" s="112" t="s">
        <v>23</v>
      </c>
      <c r="C10" s="44" t="s">
        <v>106</v>
      </c>
      <c r="D10" s="45">
        <v>20000</v>
      </c>
      <c r="E10" s="49" t="s">
        <v>112</v>
      </c>
      <c r="F10" s="10"/>
    </row>
    <row r="11" spans="1:6" ht="21" customHeight="1">
      <c r="A11" s="15" t="s">
        <v>12</v>
      </c>
      <c r="B11" s="59" t="s">
        <v>263</v>
      </c>
      <c r="C11" s="46" t="s">
        <v>86</v>
      </c>
      <c r="D11" s="45">
        <v>15000</v>
      </c>
      <c r="E11" s="49" t="s">
        <v>111</v>
      </c>
      <c r="F11" s="9"/>
    </row>
    <row r="12" spans="1:6" ht="21" customHeight="1">
      <c r="A12" s="15" t="s">
        <v>13</v>
      </c>
      <c r="B12" s="122"/>
      <c r="C12" s="46" t="s">
        <v>106</v>
      </c>
      <c r="D12" s="45">
        <v>20000</v>
      </c>
      <c r="E12" s="49" t="s">
        <v>112</v>
      </c>
      <c r="F12" s="10"/>
    </row>
    <row r="13" spans="1:9" ht="21" customHeight="1">
      <c r="A13" s="15"/>
      <c r="B13" s="59" t="s">
        <v>264</v>
      </c>
      <c r="C13" s="46" t="s">
        <v>86</v>
      </c>
      <c r="D13" s="45">
        <v>5000</v>
      </c>
      <c r="E13" s="49" t="s">
        <v>111</v>
      </c>
      <c r="F13" s="9"/>
      <c r="I13" s="13"/>
    </row>
    <row r="14" spans="1:9" ht="21" customHeight="1">
      <c r="A14" s="15"/>
      <c r="B14" s="122"/>
      <c r="C14" s="46" t="s">
        <v>106</v>
      </c>
      <c r="D14" s="45">
        <v>15000</v>
      </c>
      <c r="E14" s="61" t="s">
        <v>112</v>
      </c>
      <c r="F14" s="6"/>
      <c r="I14" s="13"/>
    </row>
    <row r="15" spans="1:9" ht="21" customHeight="1">
      <c r="A15" s="8"/>
      <c r="B15" s="112" t="s">
        <v>147</v>
      </c>
      <c r="C15" s="44" t="s">
        <v>86</v>
      </c>
      <c r="D15" s="45">
        <v>17000</v>
      </c>
      <c r="E15" s="49" t="s">
        <v>111</v>
      </c>
      <c r="F15" s="8"/>
      <c r="I15" s="13"/>
    </row>
    <row r="16" spans="1:9" ht="21" customHeight="1">
      <c r="A16" s="8"/>
      <c r="B16" s="122" t="s">
        <v>24</v>
      </c>
      <c r="C16" s="44" t="s">
        <v>106</v>
      </c>
      <c r="D16" s="45">
        <v>15000</v>
      </c>
      <c r="E16" s="49" t="s">
        <v>112</v>
      </c>
      <c r="F16" s="6"/>
      <c r="I16" s="13"/>
    </row>
    <row r="17" spans="1:9" ht="21" customHeight="1">
      <c r="A17" s="8"/>
      <c r="B17" s="59" t="s">
        <v>148</v>
      </c>
      <c r="C17" s="44" t="s">
        <v>86</v>
      </c>
      <c r="D17" s="45">
        <v>15000</v>
      </c>
      <c r="E17" s="49" t="s">
        <v>111</v>
      </c>
      <c r="F17" s="8"/>
      <c r="I17" s="13"/>
    </row>
    <row r="18" spans="1:9" ht="21" customHeight="1">
      <c r="A18" s="8"/>
      <c r="B18" s="122" t="s">
        <v>25</v>
      </c>
      <c r="C18" s="44" t="s">
        <v>106</v>
      </c>
      <c r="D18" s="45">
        <v>15000</v>
      </c>
      <c r="E18" s="49" t="s">
        <v>112</v>
      </c>
      <c r="F18" s="6"/>
      <c r="I18" s="13"/>
    </row>
    <row r="19" spans="1:9" ht="21" customHeight="1">
      <c r="A19" s="8"/>
      <c r="B19" s="59" t="s">
        <v>265</v>
      </c>
      <c r="C19" s="46" t="s">
        <v>86</v>
      </c>
      <c r="D19" s="45">
        <v>45077</v>
      </c>
      <c r="E19" s="49" t="s">
        <v>111</v>
      </c>
      <c r="F19" s="8"/>
      <c r="I19" s="13"/>
    </row>
    <row r="20" spans="1:9" ht="21" customHeight="1">
      <c r="A20" s="8"/>
      <c r="B20" s="148"/>
      <c r="C20" s="46" t="s">
        <v>106</v>
      </c>
      <c r="D20" s="45">
        <v>15810</v>
      </c>
      <c r="E20" s="49" t="s">
        <v>112</v>
      </c>
      <c r="F20" s="6"/>
      <c r="I20" s="13"/>
    </row>
    <row r="21" spans="1:9" ht="21" customHeight="1">
      <c r="A21" s="8"/>
      <c r="B21" s="59" t="s">
        <v>267</v>
      </c>
      <c r="C21" s="44" t="s">
        <v>86</v>
      </c>
      <c r="D21" s="45">
        <v>18000</v>
      </c>
      <c r="E21" s="49" t="s">
        <v>111</v>
      </c>
      <c r="F21" s="8"/>
      <c r="I21" s="13"/>
    </row>
    <row r="22" spans="1:9" ht="21" customHeight="1">
      <c r="A22" s="8"/>
      <c r="B22" s="122" t="s">
        <v>268</v>
      </c>
      <c r="C22" s="44" t="s">
        <v>106</v>
      </c>
      <c r="D22" s="45">
        <v>26000</v>
      </c>
      <c r="E22" s="49" t="s">
        <v>112</v>
      </c>
      <c r="F22" s="8"/>
      <c r="I22" s="13"/>
    </row>
    <row r="23" spans="1:9" ht="21" customHeight="1">
      <c r="A23" s="8"/>
      <c r="B23" s="59" t="s">
        <v>228</v>
      </c>
      <c r="C23" s="44" t="s">
        <v>214</v>
      </c>
      <c r="D23" s="45">
        <v>15000</v>
      </c>
      <c r="E23" s="49" t="s">
        <v>112</v>
      </c>
      <c r="F23" s="8"/>
      <c r="I23" s="13"/>
    </row>
    <row r="24" spans="1:9" ht="21" customHeight="1">
      <c r="A24" s="8"/>
      <c r="B24" s="112" t="s">
        <v>227</v>
      </c>
      <c r="C24" s="8"/>
      <c r="D24" s="9"/>
      <c r="E24" s="121"/>
      <c r="F24" s="8"/>
      <c r="I24" s="13"/>
    </row>
    <row r="25" spans="1:9" ht="21" customHeight="1">
      <c r="A25" s="7"/>
      <c r="B25" s="7"/>
      <c r="C25" s="7" t="s">
        <v>87</v>
      </c>
      <c r="D25" s="14">
        <f>SUM(D5+D7+D9+D11+D13+D15+D17+D19+D21)</f>
        <v>271577</v>
      </c>
      <c r="E25" s="49" t="s">
        <v>111</v>
      </c>
      <c r="F25" s="7"/>
      <c r="I25" s="13"/>
    </row>
    <row r="26" spans="1:6" ht="21" customHeight="1">
      <c r="A26" s="127" t="s">
        <v>150</v>
      </c>
      <c r="B26" s="12" t="s">
        <v>149</v>
      </c>
      <c r="C26" s="7" t="s">
        <v>87</v>
      </c>
      <c r="D26" s="14">
        <f>SUM(D6+D8+D10+D12+D14+D16+D18+D20+D22+D23)</f>
        <v>161810</v>
      </c>
      <c r="E26" s="49" t="s">
        <v>112</v>
      </c>
      <c r="F26" s="47"/>
    </row>
    <row r="27" spans="1:6" ht="21" customHeight="1">
      <c r="A27" s="16"/>
      <c r="B27" s="16"/>
      <c r="C27" s="44" t="s">
        <v>88</v>
      </c>
      <c r="D27" s="14">
        <f>SUM(D25+D26)</f>
        <v>433387</v>
      </c>
      <c r="E27" s="50"/>
      <c r="F27" s="16"/>
    </row>
    <row r="28" spans="1:6" ht="21" customHeight="1">
      <c r="A28" s="128"/>
      <c r="B28" s="128"/>
      <c r="C28" s="128"/>
      <c r="D28" s="128"/>
      <c r="E28" s="128"/>
      <c r="F28" s="57">
        <v>4</v>
      </c>
    </row>
    <row r="29" spans="1:6" ht="21" customHeight="1">
      <c r="A29" s="162" t="s">
        <v>249</v>
      </c>
      <c r="B29" s="162"/>
      <c r="C29" s="162"/>
      <c r="D29" s="162"/>
      <c r="E29" s="162"/>
      <c r="F29" s="162"/>
    </row>
    <row r="30" spans="1:6" ht="21" customHeight="1">
      <c r="A30" s="129" t="s">
        <v>15</v>
      </c>
      <c r="B30" s="129" t="s">
        <v>92</v>
      </c>
      <c r="C30" s="129" t="s">
        <v>16</v>
      </c>
      <c r="D30" s="129" t="s">
        <v>18</v>
      </c>
      <c r="E30" s="129" t="s">
        <v>17</v>
      </c>
      <c r="F30" s="129" t="s">
        <v>6</v>
      </c>
    </row>
    <row r="31" spans="1:6" ht="21" customHeight="1">
      <c r="A31" s="8" t="s">
        <v>151</v>
      </c>
      <c r="B31" s="112" t="s">
        <v>269</v>
      </c>
      <c r="C31" s="8" t="s">
        <v>22</v>
      </c>
      <c r="D31" s="9">
        <v>126000</v>
      </c>
      <c r="E31" s="12" t="s">
        <v>19</v>
      </c>
      <c r="F31" s="8" t="s">
        <v>185</v>
      </c>
    </row>
    <row r="32" spans="1:6" ht="21" customHeight="1">
      <c r="A32" s="8" t="s">
        <v>152</v>
      </c>
      <c r="B32" s="122" t="s">
        <v>131</v>
      </c>
      <c r="C32" s="123"/>
      <c r="D32" s="10">
        <v>137500</v>
      </c>
      <c r="E32" s="43" t="s">
        <v>35</v>
      </c>
      <c r="F32" s="8" t="s">
        <v>186</v>
      </c>
    </row>
    <row r="33" spans="1:6" ht="21" customHeight="1">
      <c r="A33" s="8"/>
      <c r="B33" s="59" t="s">
        <v>26</v>
      </c>
      <c r="C33" s="7" t="s">
        <v>22</v>
      </c>
      <c r="D33" s="11">
        <v>45000</v>
      </c>
      <c r="E33" s="19" t="s">
        <v>34</v>
      </c>
      <c r="F33" s="7" t="s">
        <v>116</v>
      </c>
    </row>
    <row r="34" spans="1:6" ht="21" customHeight="1">
      <c r="A34" s="8"/>
      <c r="B34" s="122" t="s">
        <v>27</v>
      </c>
      <c r="C34" s="8"/>
      <c r="D34" s="9">
        <v>55000</v>
      </c>
      <c r="E34" s="12"/>
      <c r="F34" s="6"/>
    </row>
    <row r="35" spans="1:6" ht="21" customHeight="1">
      <c r="A35" s="8"/>
      <c r="B35" s="60" t="s">
        <v>153</v>
      </c>
      <c r="C35" s="7" t="s">
        <v>86</v>
      </c>
      <c r="D35" s="11">
        <v>32500</v>
      </c>
      <c r="E35" s="19" t="s">
        <v>111</v>
      </c>
      <c r="F35" s="48"/>
    </row>
    <row r="36" spans="1:6" ht="21" customHeight="1">
      <c r="A36" s="8"/>
      <c r="B36" s="98" t="s">
        <v>93</v>
      </c>
      <c r="C36" s="6" t="s">
        <v>106</v>
      </c>
      <c r="D36" s="10">
        <v>30000</v>
      </c>
      <c r="E36" s="43" t="s">
        <v>112</v>
      </c>
      <c r="F36" s="48"/>
    </row>
    <row r="37" spans="1:6" ht="21" customHeight="1">
      <c r="A37" s="8"/>
      <c r="B37" s="59" t="s">
        <v>28</v>
      </c>
      <c r="C37" s="8" t="s">
        <v>222</v>
      </c>
      <c r="D37" s="9">
        <v>12000</v>
      </c>
      <c r="E37" s="12" t="s">
        <v>32</v>
      </c>
      <c r="F37" s="7" t="s">
        <v>121</v>
      </c>
    </row>
    <row r="38" spans="1:6" ht="21" customHeight="1">
      <c r="A38" s="8"/>
      <c r="B38" s="122" t="s">
        <v>29</v>
      </c>
      <c r="C38" s="6"/>
      <c r="D38" s="10">
        <v>12000</v>
      </c>
      <c r="E38" s="43"/>
      <c r="F38" s="6"/>
    </row>
    <row r="39" spans="1:6" ht="21" customHeight="1">
      <c r="A39" s="8"/>
      <c r="B39" s="60" t="s">
        <v>230</v>
      </c>
      <c r="C39" s="7" t="s">
        <v>86</v>
      </c>
      <c r="D39" s="99">
        <v>127530</v>
      </c>
      <c r="E39" s="97" t="s">
        <v>96</v>
      </c>
      <c r="F39" s="7"/>
    </row>
    <row r="40" spans="1:6" ht="21" customHeight="1">
      <c r="A40" s="8"/>
      <c r="B40" s="98" t="s">
        <v>224</v>
      </c>
      <c r="C40" s="6" t="s">
        <v>106</v>
      </c>
      <c r="D40" s="100">
        <v>121100</v>
      </c>
      <c r="E40" s="55"/>
      <c r="F40" s="6"/>
    </row>
    <row r="41" spans="1:6" ht="21" customHeight="1">
      <c r="A41" s="8"/>
      <c r="B41" s="60" t="s">
        <v>205</v>
      </c>
      <c r="C41" s="7" t="s">
        <v>86</v>
      </c>
      <c r="D41" s="101">
        <v>6000</v>
      </c>
      <c r="E41" s="19" t="s">
        <v>96</v>
      </c>
      <c r="F41" s="7"/>
    </row>
    <row r="42" spans="1:6" ht="21" customHeight="1">
      <c r="A42" s="8"/>
      <c r="B42" s="98" t="s">
        <v>206</v>
      </c>
      <c r="C42" s="6" t="s">
        <v>106</v>
      </c>
      <c r="D42" s="102">
        <v>16000</v>
      </c>
      <c r="E42" s="6"/>
      <c r="F42" s="6"/>
    </row>
    <row r="43" spans="1:6" ht="21" customHeight="1">
      <c r="A43" s="8"/>
      <c r="B43" s="60" t="s">
        <v>154</v>
      </c>
      <c r="C43" s="7" t="s">
        <v>86</v>
      </c>
      <c r="D43" s="103">
        <v>12000</v>
      </c>
      <c r="E43" s="12" t="s">
        <v>109</v>
      </c>
      <c r="F43" s="7" t="s">
        <v>108</v>
      </c>
    </row>
    <row r="44" spans="1:6" ht="21" customHeight="1">
      <c r="A44" s="8"/>
      <c r="B44" s="98"/>
      <c r="C44" s="6" t="s">
        <v>106</v>
      </c>
      <c r="D44" s="101">
        <v>14000</v>
      </c>
      <c r="E44" s="43"/>
      <c r="F44" s="6" t="s">
        <v>110</v>
      </c>
    </row>
    <row r="45" spans="1:6" ht="21" customHeight="1">
      <c r="A45" s="8"/>
      <c r="B45" s="60" t="s">
        <v>266</v>
      </c>
      <c r="C45" s="7" t="s">
        <v>86</v>
      </c>
      <c r="D45" s="103">
        <v>20000</v>
      </c>
      <c r="E45" s="12" t="s">
        <v>19</v>
      </c>
      <c r="F45" s="7"/>
    </row>
    <row r="46" spans="1:6" ht="21" customHeight="1">
      <c r="A46" s="8"/>
      <c r="B46" s="107"/>
      <c r="C46" s="8" t="s">
        <v>106</v>
      </c>
      <c r="D46" s="101">
        <v>20000</v>
      </c>
      <c r="E46" s="43" t="s">
        <v>35</v>
      </c>
      <c r="F46" s="8"/>
    </row>
    <row r="47" spans="1:6" ht="21" customHeight="1">
      <c r="A47" s="8"/>
      <c r="B47" s="60" t="s">
        <v>155</v>
      </c>
      <c r="C47" s="7" t="s">
        <v>22</v>
      </c>
      <c r="D47" s="130">
        <v>40000</v>
      </c>
      <c r="E47" s="120" t="s">
        <v>69</v>
      </c>
      <c r="F47" s="7"/>
    </row>
    <row r="48" spans="1:6" ht="21" customHeight="1">
      <c r="A48" s="8"/>
      <c r="B48" s="107" t="s">
        <v>272</v>
      </c>
      <c r="C48" s="8" t="s">
        <v>136</v>
      </c>
      <c r="D48" s="131">
        <v>12000</v>
      </c>
      <c r="E48" s="121" t="s">
        <v>32</v>
      </c>
      <c r="F48" s="8"/>
    </row>
    <row r="49" spans="1:6" ht="21" customHeight="1">
      <c r="A49" s="8"/>
      <c r="B49" s="112"/>
      <c r="C49" s="8" t="s">
        <v>140</v>
      </c>
      <c r="D49" s="131">
        <v>8000</v>
      </c>
      <c r="E49" s="121" t="s">
        <v>139</v>
      </c>
      <c r="F49" s="8"/>
    </row>
    <row r="50" spans="1:6" ht="21" customHeight="1">
      <c r="A50" s="15"/>
      <c r="B50" s="112"/>
      <c r="C50" s="8" t="s">
        <v>211</v>
      </c>
      <c r="D50" s="131">
        <v>4000</v>
      </c>
      <c r="E50" s="121" t="s">
        <v>212</v>
      </c>
      <c r="F50" s="8"/>
    </row>
    <row r="51" spans="1:6" ht="21" customHeight="1">
      <c r="A51" s="15"/>
      <c r="B51" s="59" t="s">
        <v>232</v>
      </c>
      <c r="C51" s="7" t="s">
        <v>22</v>
      </c>
      <c r="D51" s="11">
        <v>110000</v>
      </c>
      <c r="E51" s="108" t="s">
        <v>204</v>
      </c>
      <c r="F51" s="7"/>
    </row>
    <row r="52" spans="1:6" ht="21" customHeight="1">
      <c r="A52" s="6"/>
      <c r="B52" s="122" t="s">
        <v>233</v>
      </c>
      <c r="C52" s="6"/>
      <c r="D52" s="10"/>
      <c r="E52" s="123"/>
      <c r="F52" s="6"/>
    </row>
    <row r="53" spans="1:6" ht="21" customHeight="1">
      <c r="A53" s="17"/>
      <c r="B53" s="124"/>
      <c r="C53" s="17"/>
      <c r="D53" s="131"/>
      <c r="E53" s="125"/>
      <c r="F53" s="17"/>
    </row>
    <row r="54" spans="1:6" ht="21" customHeight="1">
      <c r="A54" s="17"/>
      <c r="B54" s="124"/>
      <c r="C54" s="17"/>
      <c r="D54" s="131"/>
      <c r="E54" s="125"/>
      <c r="F54" s="17"/>
    </row>
    <row r="55" spans="1:6" ht="21" customHeight="1">
      <c r="A55" s="20"/>
      <c r="B55" s="20"/>
      <c r="C55" s="17"/>
      <c r="D55" s="21"/>
      <c r="E55" s="20"/>
      <c r="F55" s="57">
        <v>5</v>
      </c>
    </row>
    <row r="56" spans="1:6" ht="21" customHeight="1">
      <c r="A56" s="162" t="s">
        <v>248</v>
      </c>
      <c r="B56" s="162"/>
      <c r="C56" s="162"/>
      <c r="D56" s="162"/>
      <c r="E56" s="162"/>
      <c r="F56" s="162"/>
    </row>
    <row r="57" spans="1:6" ht="21" customHeight="1">
      <c r="A57" s="126" t="s">
        <v>15</v>
      </c>
      <c r="B57" s="126" t="s">
        <v>92</v>
      </c>
      <c r="C57" s="126" t="s">
        <v>16</v>
      </c>
      <c r="D57" s="126" t="s">
        <v>18</v>
      </c>
      <c r="E57" s="126" t="s">
        <v>17</v>
      </c>
      <c r="F57" s="126" t="s">
        <v>6</v>
      </c>
    </row>
    <row r="58" spans="1:6" ht="21" customHeight="1">
      <c r="A58" s="6"/>
      <c r="B58" s="6"/>
      <c r="C58" s="6"/>
      <c r="D58" s="8"/>
      <c r="E58" s="8"/>
      <c r="F58" s="8"/>
    </row>
    <row r="59" spans="1:6" ht="21" customHeight="1">
      <c r="A59" s="15"/>
      <c r="B59" s="59" t="s">
        <v>270</v>
      </c>
      <c r="C59" s="44" t="s">
        <v>213</v>
      </c>
      <c r="D59" s="11">
        <v>30000</v>
      </c>
      <c r="E59" s="49" t="s">
        <v>111</v>
      </c>
      <c r="F59" s="8"/>
    </row>
    <row r="60" spans="1:6" ht="21" customHeight="1">
      <c r="A60" s="51"/>
      <c r="B60" s="122" t="s">
        <v>271</v>
      </c>
      <c r="C60" s="44" t="s">
        <v>262</v>
      </c>
      <c r="D60" s="11">
        <v>30000</v>
      </c>
      <c r="E60" s="49" t="s">
        <v>112</v>
      </c>
      <c r="F60" s="8"/>
    </row>
    <row r="61" spans="1:6" ht="21" customHeight="1">
      <c r="A61" s="118"/>
      <c r="B61" s="59" t="s">
        <v>234</v>
      </c>
      <c r="C61" s="44" t="s">
        <v>86</v>
      </c>
      <c r="D61" s="45">
        <v>3000</v>
      </c>
      <c r="E61" s="49" t="s">
        <v>111</v>
      </c>
      <c r="F61" s="7"/>
    </row>
    <row r="62" spans="1:6" ht="21" customHeight="1">
      <c r="A62" s="15"/>
      <c r="B62" s="122" t="s">
        <v>223</v>
      </c>
      <c r="C62" s="44" t="s">
        <v>106</v>
      </c>
      <c r="D62" s="45">
        <v>15000</v>
      </c>
      <c r="E62" s="49" t="s">
        <v>112</v>
      </c>
      <c r="F62" s="6"/>
    </row>
    <row r="63" spans="1:6" ht="21" customHeight="1">
      <c r="A63" s="132"/>
      <c r="B63" s="97"/>
      <c r="C63" s="8" t="s">
        <v>87</v>
      </c>
      <c r="D63" s="106">
        <f>SUM(D31+D33+D35+D37+D39+D41+D43+D45+2000+D59+D61)</f>
        <v>416030</v>
      </c>
      <c r="E63" s="95" t="s">
        <v>111</v>
      </c>
      <c r="F63" s="8"/>
    </row>
    <row r="64" spans="1:6" ht="21" customHeight="1">
      <c r="A64" s="127"/>
      <c r="B64" s="97" t="s">
        <v>215</v>
      </c>
      <c r="C64" s="44" t="s">
        <v>87</v>
      </c>
      <c r="D64" s="14">
        <f>SUM(D32+D34+D36+D38+D40+D42+D44+D46+2000+D60+D62)</f>
        <v>452600</v>
      </c>
      <c r="E64" s="49" t="s">
        <v>112</v>
      </c>
      <c r="F64" s="8"/>
    </row>
    <row r="65" spans="1:6" ht="21" customHeight="1">
      <c r="A65" s="127" t="s">
        <v>156</v>
      </c>
      <c r="B65" s="97"/>
      <c r="C65" s="8" t="s">
        <v>87</v>
      </c>
      <c r="D65" s="14">
        <f>SUM(D47+D48+D49)</f>
        <v>60000</v>
      </c>
      <c r="E65" s="95" t="s">
        <v>175</v>
      </c>
      <c r="F65" s="8"/>
    </row>
    <row r="66" spans="1:6" ht="21" customHeight="1">
      <c r="A66" s="127"/>
      <c r="B66" s="97"/>
      <c r="C66" s="7" t="s">
        <v>87</v>
      </c>
      <c r="D66" s="14">
        <f>SUM(D51)</f>
        <v>110000</v>
      </c>
      <c r="E66" s="96" t="s">
        <v>204</v>
      </c>
      <c r="F66" s="8"/>
    </row>
    <row r="67" spans="1:6" ht="21" customHeight="1">
      <c r="A67" s="16"/>
      <c r="B67" s="133"/>
      <c r="C67" s="44" t="s">
        <v>176</v>
      </c>
      <c r="D67" s="14">
        <f>SUM(D63+D64+D65+D66)</f>
        <v>1038630</v>
      </c>
      <c r="E67" s="50"/>
      <c r="F67" s="16"/>
    </row>
    <row r="68" spans="1:6" ht="21" customHeight="1">
      <c r="A68" s="20"/>
      <c r="B68" s="20"/>
      <c r="C68" s="17"/>
      <c r="D68" s="21"/>
      <c r="E68" s="20"/>
      <c r="F68" s="20"/>
    </row>
    <row r="69" spans="1:6" ht="21" customHeight="1">
      <c r="A69" s="20"/>
      <c r="B69" s="20"/>
      <c r="C69" s="17"/>
      <c r="D69" s="21"/>
      <c r="E69" s="20"/>
      <c r="F69" s="20"/>
    </row>
    <row r="70" spans="1:6" ht="21" customHeight="1">
      <c r="A70" s="20"/>
      <c r="B70" s="20"/>
      <c r="C70" s="17"/>
      <c r="D70" s="21"/>
      <c r="E70" s="20"/>
      <c r="F70" s="20"/>
    </row>
    <row r="71" spans="1:6" ht="21" customHeight="1">
      <c r="A71" s="20"/>
      <c r="B71" s="20"/>
      <c r="C71" s="17"/>
      <c r="D71" s="21"/>
      <c r="E71" s="20"/>
      <c r="F71" s="20"/>
    </row>
    <row r="72" spans="1:6" ht="21" customHeight="1">
      <c r="A72" s="20"/>
      <c r="B72" s="20"/>
      <c r="C72" s="17"/>
      <c r="D72" s="21"/>
      <c r="E72" s="20"/>
      <c r="F72" s="20"/>
    </row>
    <row r="73" spans="1:6" ht="21" customHeight="1">
      <c r="A73" s="20"/>
      <c r="B73" s="20"/>
      <c r="C73" s="17"/>
      <c r="D73" s="21"/>
      <c r="E73" s="20"/>
      <c r="F73" s="20"/>
    </row>
    <row r="74" spans="1:6" ht="21" customHeight="1">
      <c r="A74" s="20"/>
      <c r="B74" s="20"/>
      <c r="C74" s="17"/>
      <c r="D74" s="21"/>
      <c r="E74" s="20"/>
      <c r="F74" s="20"/>
    </row>
    <row r="75" spans="1:6" ht="21" customHeight="1">
      <c r="A75" s="20"/>
      <c r="B75" s="20"/>
      <c r="C75" s="17"/>
      <c r="D75" s="21"/>
      <c r="E75" s="20"/>
      <c r="F75" s="20"/>
    </row>
    <row r="76" spans="1:6" ht="21" customHeight="1">
      <c r="A76" s="20"/>
      <c r="B76" s="20"/>
      <c r="C76" s="17"/>
      <c r="D76" s="21"/>
      <c r="E76" s="20"/>
      <c r="F76" s="20"/>
    </row>
    <row r="77" spans="1:6" ht="21" customHeight="1">
      <c r="A77" s="20"/>
      <c r="B77" s="20"/>
      <c r="C77" s="17"/>
      <c r="D77" s="21"/>
      <c r="E77" s="20"/>
      <c r="F77" s="20"/>
    </row>
    <row r="78" spans="1:6" ht="21" customHeight="1">
      <c r="A78" s="20"/>
      <c r="B78" s="20"/>
      <c r="C78" s="17"/>
      <c r="D78" s="21"/>
      <c r="E78" s="20"/>
      <c r="F78" s="20"/>
    </row>
    <row r="79" spans="1:6" ht="21" customHeight="1">
      <c r="A79" s="20"/>
      <c r="B79" s="20"/>
      <c r="C79" s="17"/>
      <c r="D79" s="21"/>
      <c r="E79" s="20"/>
      <c r="F79" s="20"/>
    </row>
    <row r="80" spans="1:6" ht="21" customHeight="1">
      <c r="A80" s="20"/>
      <c r="B80" s="20"/>
      <c r="C80" s="17"/>
      <c r="D80" s="21"/>
      <c r="E80" s="20"/>
      <c r="F80" s="20"/>
    </row>
    <row r="81" spans="1:6" ht="21" customHeight="1">
      <c r="A81" s="20"/>
      <c r="B81" s="20"/>
      <c r="C81" s="17"/>
      <c r="D81" s="21"/>
      <c r="E81" s="20"/>
      <c r="F81" s="20"/>
    </row>
    <row r="82" spans="1:6" ht="21" customHeight="1">
      <c r="A82" s="20"/>
      <c r="B82" s="20"/>
      <c r="C82" s="17"/>
      <c r="D82" s="21"/>
      <c r="E82" s="20"/>
      <c r="F82" s="57">
        <v>6</v>
      </c>
    </row>
    <row r="83" spans="1:6" ht="21" customHeight="1">
      <c r="A83" s="162" t="s">
        <v>248</v>
      </c>
      <c r="B83" s="162"/>
      <c r="C83" s="162"/>
      <c r="D83" s="162"/>
      <c r="E83" s="162"/>
      <c r="F83" s="162"/>
    </row>
    <row r="84" spans="1:6" ht="21" customHeight="1">
      <c r="A84" s="126" t="s">
        <v>15</v>
      </c>
      <c r="B84" s="126" t="s">
        <v>92</v>
      </c>
      <c r="C84" s="126" t="s">
        <v>16</v>
      </c>
      <c r="D84" s="126" t="s">
        <v>18</v>
      </c>
      <c r="E84" s="126" t="s">
        <v>17</v>
      </c>
      <c r="F84" s="126" t="s">
        <v>6</v>
      </c>
    </row>
    <row r="85" spans="1:6" ht="21" customHeight="1">
      <c r="A85" s="118" t="s">
        <v>157</v>
      </c>
      <c r="B85" s="59" t="s">
        <v>235</v>
      </c>
      <c r="C85" s="7" t="s">
        <v>30</v>
      </c>
      <c r="D85" s="11">
        <v>16000</v>
      </c>
      <c r="E85" s="19" t="s">
        <v>31</v>
      </c>
      <c r="F85" s="7" t="s">
        <v>122</v>
      </c>
    </row>
    <row r="86" spans="1:6" ht="21" customHeight="1">
      <c r="A86" s="15" t="s">
        <v>158</v>
      </c>
      <c r="B86" s="122" t="s">
        <v>236</v>
      </c>
      <c r="C86" s="6"/>
      <c r="D86" s="10"/>
      <c r="E86" s="43"/>
      <c r="F86" s="6"/>
    </row>
    <row r="87" spans="1:6" ht="21" customHeight="1">
      <c r="A87" s="15"/>
      <c r="B87" s="59" t="s">
        <v>237</v>
      </c>
      <c r="C87" s="7" t="s">
        <v>22</v>
      </c>
      <c r="D87" s="11">
        <v>90000</v>
      </c>
      <c r="E87" s="19" t="s">
        <v>33</v>
      </c>
      <c r="F87" s="7" t="s">
        <v>246</v>
      </c>
    </row>
    <row r="88" spans="1:6" ht="21" customHeight="1">
      <c r="A88" s="15"/>
      <c r="B88" s="122" t="s">
        <v>131</v>
      </c>
      <c r="C88" s="6"/>
      <c r="D88" s="10"/>
      <c r="E88" s="12" t="s">
        <v>261</v>
      </c>
      <c r="F88" s="8"/>
    </row>
    <row r="89" spans="1:6" ht="21" customHeight="1">
      <c r="A89" s="15"/>
      <c r="B89" s="59" t="s">
        <v>292</v>
      </c>
      <c r="C89" s="7" t="s">
        <v>22</v>
      </c>
      <c r="D89" s="110">
        <v>302400</v>
      </c>
      <c r="E89" s="19" t="s">
        <v>293</v>
      </c>
      <c r="F89" s="7"/>
    </row>
    <row r="90" spans="1:6" ht="21" customHeight="1">
      <c r="A90" s="15"/>
      <c r="B90" s="112"/>
      <c r="C90" s="8"/>
      <c r="D90" s="111"/>
      <c r="E90" s="43"/>
      <c r="F90" s="6"/>
    </row>
    <row r="91" spans="1:6" ht="21" customHeight="1">
      <c r="A91" s="15"/>
      <c r="B91" s="59" t="s">
        <v>209</v>
      </c>
      <c r="C91" s="7" t="s">
        <v>86</v>
      </c>
      <c r="D91" s="11">
        <v>10000</v>
      </c>
      <c r="E91" s="19" t="s">
        <v>159</v>
      </c>
      <c r="F91" s="7"/>
    </row>
    <row r="92" spans="1:6" ht="21" customHeight="1">
      <c r="A92" s="15"/>
      <c r="B92" s="112"/>
      <c r="C92" s="8" t="s">
        <v>106</v>
      </c>
      <c r="D92" s="9">
        <v>20000</v>
      </c>
      <c r="E92" s="12" t="s">
        <v>80</v>
      </c>
      <c r="F92" s="6"/>
    </row>
    <row r="93" spans="1:6" ht="21" customHeight="1">
      <c r="A93" s="15"/>
      <c r="B93" s="59" t="s">
        <v>255</v>
      </c>
      <c r="C93" s="7" t="s">
        <v>86</v>
      </c>
      <c r="D93" s="11">
        <v>100000</v>
      </c>
      <c r="E93" s="19" t="s">
        <v>33</v>
      </c>
      <c r="F93" s="7"/>
    </row>
    <row r="94" spans="1:6" ht="21" customHeight="1">
      <c r="A94" s="15"/>
      <c r="B94" s="112"/>
      <c r="C94" s="8" t="s">
        <v>106</v>
      </c>
      <c r="D94" s="9"/>
      <c r="E94" s="12" t="s">
        <v>80</v>
      </c>
      <c r="F94" s="6"/>
    </row>
    <row r="95" spans="1:6" ht="21" customHeight="1">
      <c r="A95" s="118"/>
      <c r="B95" s="118"/>
      <c r="C95" s="7"/>
      <c r="D95" s="11"/>
      <c r="E95" s="19"/>
      <c r="F95" s="48"/>
    </row>
    <row r="96" spans="1:6" ht="21" customHeight="1">
      <c r="A96" s="134" t="s">
        <v>178</v>
      </c>
      <c r="B96" s="135" t="s">
        <v>259</v>
      </c>
      <c r="C96" s="8" t="s">
        <v>135</v>
      </c>
      <c r="D96" s="9">
        <f>SUM(D85+D87+D89+D91+D92+D93)</f>
        <v>538400</v>
      </c>
      <c r="E96" s="12"/>
      <c r="F96" s="48"/>
    </row>
    <row r="97" spans="1:10" ht="21" customHeight="1">
      <c r="A97" s="136" t="s">
        <v>177</v>
      </c>
      <c r="B97" s="95"/>
      <c r="C97" s="6"/>
      <c r="D97" s="10"/>
      <c r="E97" s="16"/>
      <c r="F97" s="133"/>
      <c r="G97" s="17"/>
      <c r="H97" s="17"/>
      <c r="I97" s="17"/>
      <c r="J97" s="17"/>
    </row>
    <row r="98" spans="1:10" ht="21" customHeight="1">
      <c r="A98" s="20"/>
      <c r="B98" s="137"/>
      <c r="C98" s="17"/>
      <c r="D98" s="21"/>
      <c r="E98" s="20"/>
      <c r="F98" s="20"/>
      <c r="G98" s="17"/>
      <c r="H98" s="17"/>
      <c r="I98" s="17"/>
      <c r="J98" s="17"/>
    </row>
    <row r="99" spans="1:10" ht="21" customHeight="1">
      <c r="A99" s="20"/>
      <c r="B99" s="137"/>
      <c r="C99" s="17"/>
      <c r="D99" s="21"/>
      <c r="E99" s="20"/>
      <c r="F99" s="20"/>
      <c r="G99" s="17"/>
      <c r="H99" s="17"/>
      <c r="I99" s="17"/>
      <c r="J99" s="17"/>
    </row>
    <row r="100" spans="1:10" ht="21" customHeight="1">
      <c r="A100" s="20"/>
      <c r="B100" s="137"/>
      <c r="C100" s="17"/>
      <c r="D100" s="21"/>
      <c r="E100" s="20"/>
      <c r="F100" s="20"/>
      <c r="G100" s="17"/>
      <c r="H100" s="17"/>
      <c r="I100" s="17"/>
      <c r="J100" s="17"/>
    </row>
    <row r="101" spans="1:10" ht="21" customHeight="1">
      <c r="A101" s="20"/>
      <c r="B101" s="137"/>
      <c r="C101" s="17"/>
      <c r="D101" s="21"/>
      <c r="E101" s="20"/>
      <c r="F101" s="20"/>
      <c r="G101" s="17"/>
      <c r="H101" s="17"/>
      <c r="I101" s="17"/>
      <c r="J101" s="17"/>
    </row>
    <row r="102" spans="1:10" ht="21" customHeight="1">
      <c r="A102" s="20"/>
      <c r="B102" s="137"/>
      <c r="C102" s="17"/>
      <c r="D102" s="21"/>
      <c r="E102" s="20"/>
      <c r="F102" s="20"/>
      <c r="G102" s="17"/>
      <c r="H102" s="17"/>
      <c r="I102" s="17"/>
      <c r="J102" s="17"/>
    </row>
    <row r="103" spans="1:10" ht="21" customHeight="1">
      <c r="A103" s="20"/>
      <c r="B103" s="137"/>
      <c r="C103" s="17"/>
      <c r="D103" s="21"/>
      <c r="E103" s="20"/>
      <c r="F103" s="20"/>
      <c r="G103" s="17"/>
      <c r="H103" s="17"/>
      <c r="I103" s="17"/>
      <c r="J103" s="17"/>
    </row>
    <row r="104" spans="1:10" ht="21" customHeight="1">
      <c r="A104" s="20"/>
      <c r="B104" s="137"/>
      <c r="C104" s="17"/>
      <c r="D104" s="21"/>
      <c r="E104" s="20"/>
      <c r="F104" s="20"/>
      <c r="G104" s="17"/>
      <c r="H104" s="17"/>
      <c r="I104" s="17"/>
      <c r="J104" s="17"/>
    </row>
    <row r="105" spans="1:10" ht="21" customHeight="1">
      <c r="A105" s="20"/>
      <c r="B105" s="137"/>
      <c r="C105" s="17"/>
      <c r="D105" s="21"/>
      <c r="E105" s="20"/>
      <c r="F105" s="20"/>
      <c r="G105" s="17"/>
      <c r="H105" s="17"/>
      <c r="I105" s="17"/>
      <c r="J105" s="17"/>
    </row>
    <row r="106" spans="1:10" ht="21" customHeight="1">
      <c r="A106" s="20"/>
      <c r="B106" s="137"/>
      <c r="C106" s="17"/>
      <c r="D106" s="21"/>
      <c r="E106" s="20"/>
      <c r="F106" s="20"/>
      <c r="G106" s="17"/>
      <c r="H106" s="17"/>
      <c r="I106" s="17"/>
      <c r="J106" s="17"/>
    </row>
    <row r="107" spans="1:10" ht="21" customHeight="1">
      <c r="A107" s="20"/>
      <c r="B107" s="137"/>
      <c r="C107" s="17"/>
      <c r="D107" s="21"/>
      <c r="E107" s="20"/>
      <c r="F107" s="20"/>
      <c r="G107" s="17"/>
      <c r="H107" s="17"/>
      <c r="I107" s="17"/>
      <c r="J107" s="17"/>
    </row>
    <row r="108" spans="1:10" ht="21" customHeight="1">
      <c r="A108" s="20"/>
      <c r="B108" s="137"/>
      <c r="C108" s="17"/>
      <c r="D108" s="21"/>
      <c r="E108" s="20"/>
      <c r="F108" s="20"/>
      <c r="G108" s="17"/>
      <c r="H108" s="17"/>
      <c r="I108" s="17"/>
      <c r="J108" s="17"/>
    </row>
    <row r="109" spans="1:10" ht="21" customHeight="1">
      <c r="A109" s="20"/>
      <c r="B109" s="137"/>
      <c r="C109" s="17"/>
      <c r="D109" s="21"/>
      <c r="E109" s="20"/>
      <c r="F109" s="57">
        <v>7</v>
      </c>
      <c r="G109" s="17"/>
      <c r="H109" s="17"/>
      <c r="I109" s="17"/>
      <c r="J109" s="17"/>
    </row>
    <row r="110" spans="1:10" ht="21" customHeight="1">
      <c r="A110" s="162" t="s">
        <v>248</v>
      </c>
      <c r="B110" s="162"/>
      <c r="C110" s="162"/>
      <c r="D110" s="162"/>
      <c r="E110" s="162"/>
      <c r="F110" s="162"/>
      <c r="G110" s="17"/>
      <c r="H110" s="17"/>
      <c r="I110" s="17"/>
      <c r="J110" s="17"/>
    </row>
    <row r="111" spans="1:6" ht="21" customHeight="1">
      <c r="A111" s="126" t="s">
        <v>15</v>
      </c>
      <c r="B111" s="126" t="s">
        <v>92</v>
      </c>
      <c r="C111" s="126" t="s">
        <v>16</v>
      </c>
      <c r="D111" s="126" t="s">
        <v>18</v>
      </c>
      <c r="E111" s="126" t="s">
        <v>17</v>
      </c>
      <c r="F111" s="126" t="s">
        <v>6</v>
      </c>
    </row>
    <row r="112" spans="1:6" ht="21" customHeight="1">
      <c r="A112" s="6"/>
      <c r="B112" s="6"/>
      <c r="C112" s="6"/>
      <c r="D112" s="6"/>
      <c r="E112" s="6"/>
      <c r="F112" s="6"/>
    </row>
    <row r="113" spans="1:6" ht="21" customHeight="1">
      <c r="A113" s="7" t="s">
        <v>160</v>
      </c>
      <c r="B113" s="7" t="s">
        <v>36</v>
      </c>
      <c r="C113" s="7" t="s">
        <v>21</v>
      </c>
      <c r="D113" s="11">
        <v>122670</v>
      </c>
      <c r="E113" s="7" t="s">
        <v>20</v>
      </c>
      <c r="F113" s="7"/>
    </row>
    <row r="114" spans="1:6" ht="21" customHeight="1">
      <c r="A114" s="8" t="s">
        <v>161</v>
      </c>
      <c r="B114" s="6" t="s">
        <v>37</v>
      </c>
      <c r="C114" s="6"/>
      <c r="D114" s="106"/>
      <c r="E114" s="6" t="s">
        <v>21</v>
      </c>
      <c r="F114" s="8"/>
    </row>
    <row r="115" spans="1:6" ht="21" customHeight="1">
      <c r="A115" s="8"/>
      <c r="B115" s="8" t="s">
        <v>95</v>
      </c>
      <c r="C115" s="15" t="s">
        <v>21</v>
      </c>
      <c r="D115" s="9">
        <v>60327.86</v>
      </c>
      <c r="E115" s="48" t="s">
        <v>20</v>
      </c>
      <c r="F115" s="7"/>
    </row>
    <row r="116" spans="1:6" ht="21" customHeight="1">
      <c r="A116" s="8"/>
      <c r="B116" s="6" t="s">
        <v>38</v>
      </c>
      <c r="C116" s="51"/>
      <c r="D116" s="10"/>
      <c r="E116" s="55" t="s">
        <v>21</v>
      </c>
      <c r="F116" s="6"/>
    </row>
    <row r="117" spans="1:6" ht="21" customHeight="1">
      <c r="A117" s="8"/>
      <c r="B117" s="7" t="s">
        <v>126</v>
      </c>
      <c r="C117" s="118" t="s">
        <v>21</v>
      </c>
      <c r="D117" s="11">
        <v>182000</v>
      </c>
      <c r="E117" s="53" t="s">
        <v>20</v>
      </c>
      <c r="F117" s="8"/>
    </row>
    <row r="118" spans="1:6" ht="21" customHeight="1">
      <c r="A118" s="8"/>
      <c r="B118" s="8" t="s">
        <v>127</v>
      </c>
      <c r="C118" s="15"/>
      <c r="D118" s="9"/>
      <c r="E118" s="48" t="s">
        <v>21</v>
      </c>
      <c r="F118" s="8"/>
    </row>
    <row r="119" spans="1:6" ht="21" customHeight="1">
      <c r="A119" s="6"/>
      <c r="B119" s="6" t="s">
        <v>128</v>
      </c>
      <c r="C119" s="51"/>
      <c r="D119" s="9"/>
      <c r="E119" s="55"/>
      <c r="F119" s="6"/>
    </row>
    <row r="120" spans="1:6" ht="21" customHeight="1">
      <c r="A120" s="126" t="s">
        <v>162</v>
      </c>
      <c r="B120" s="19" t="s">
        <v>129</v>
      </c>
      <c r="C120" s="118"/>
      <c r="D120" s="11">
        <f>SUM(D113+D115+D117)</f>
        <v>364997.86</v>
      </c>
      <c r="E120" s="53" t="s">
        <v>20</v>
      </c>
      <c r="F120" s="7"/>
    </row>
    <row r="121" spans="1:6" ht="21" customHeight="1">
      <c r="A121" s="6"/>
      <c r="B121" s="6"/>
      <c r="C121" s="51"/>
      <c r="D121" s="6"/>
      <c r="E121" s="55" t="s">
        <v>21</v>
      </c>
      <c r="F121" s="6"/>
    </row>
    <row r="122" spans="1:6" ht="21" customHeight="1">
      <c r="A122" s="17"/>
      <c r="B122" s="17"/>
      <c r="C122" s="17"/>
      <c r="D122" s="17"/>
      <c r="E122" s="17"/>
      <c r="F122" s="17"/>
    </row>
    <row r="123" spans="1:6" ht="21" customHeight="1">
      <c r="A123" s="17"/>
      <c r="B123" s="17"/>
      <c r="C123" s="17"/>
      <c r="D123" s="17"/>
      <c r="E123" s="17"/>
      <c r="F123" s="17"/>
    </row>
    <row r="124" spans="1:6" ht="21" customHeight="1">
      <c r="A124" s="17"/>
      <c r="B124" s="17"/>
      <c r="C124" s="17"/>
      <c r="D124" s="17"/>
      <c r="E124" s="17"/>
      <c r="F124" s="17"/>
    </row>
    <row r="125" spans="1:6" ht="21" customHeight="1">
      <c r="A125" s="17"/>
      <c r="B125" s="17"/>
      <c r="C125" s="17"/>
      <c r="D125" s="17"/>
      <c r="E125" s="17"/>
      <c r="F125" s="17"/>
    </row>
    <row r="126" spans="1:6" ht="21" customHeight="1">
      <c r="A126" s="17"/>
      <c r="B126" s="17"/>
      <c r="C126" s="17"/>
      <c r="D126" s="17"/>
      <c r="E126" s="17"/>
      <c r="F126" s="17"/>
    </row>
    <row r="127" spans="1:6" ht="21" customHeight="1">
      <c r="A127" s="17"/>
      <c r="B127" s="17"/>
      <c r="C127" s="17"/>
      <c r="D127" s="17"/>
      <c r="E127" s="17"/>
      <c r="F127" s="17"/>
    </row>
    <row r="128" spans="1:6" ht="21" customHeight="1">
      <c r="A128" s="17"/>
      <c r="B128" s="17"/>
      <c r="C128" s="17"/>
      <c r="D128" s="17"/>
      <c r="E128" s="17"/>
      <c r="F128" s="17"/>
    </row>
    <row r="129" spans="1:6" ht="21" customHeight="1">
      <c r="A129" s="17"/>
      <c r="B129" s="17"/>
      <c r="C129" s="17"/>
      <c r="D129" s="17"/>
      <c r="E129" s="17"/>
      <c r="F129" s="17"/>
    </row>
    <row r="130" spans="1:6" ht="21" customHeight="1">
      <c r="A130" s="17"/>
      <c r="B130" s="17"/>
      <c r="C130" s="17"/>
      <c r="D130" s="17"/>
      <c r="E130" s="17"/>
      <c r="F130" s="17"/>
    </row>
    <row r="131" spans="1:6" ht="21" customHeight="1">
      <c r="A131" s="17"/>
      <c r="B131" s="17"/>
      <c r="C131" s="17"/>
      <c r="D131" s="17"/>
      <c r="E131" s="17"/>
      <c r="F131" s="17"/>
    </row>
    <row r="132" spans="1:6" ht="21" customHeight="1">
      <c r="A132" s="17"/>
      <c r="B132" s="17"/>
      <c r="C132" s="17"/>
      <c r="D132" s="17"/>
      <c r="E132" s="17"/>
      <c r="F132" s="17"/>
    </row>
    <row r="133" spans="1:6" ht="21" customHeight="1">
      <c r="A133" s="17"/>
      <c r="B133" s="17"/>
      <c r="C133" s="17"/>
      <c r="D133" s="17"/>
      <c r="E133" s="17"/>
      <c r="F133" s="17"/>
    </row>
    <row r="134" spans="1:6" ht="21" customHeight="1">
      <c r="A134" s="17"/>
      <c r="B134" s="17"/>
      <c r="C134" s="17"/>
      <c r="D134" s="17"/>
      <c r="E134" s="17"/>
      <c r="F134" s="17"/>
    </row>
    <row r="135" spans="1:6" ht="21" customHeight="1">
      <c r="A135" s="17"/>
      <c r="B135" s="17"/>
      <c r="C135" s="17"/>
      <c r="D135" s="17"/>
      <c r="E135" s="17"/>
      <c r="F135" s="17"/>
    </row>
    <row r="136" spans="1:6" ht="21" customHeight="1">
      <c r="A136" s="17"/>
      <c r="B136" s="17"/>
      <c r="C136" s="17"/>
      <c r="D136" s="17"/>
      <c r="E136" s="17"/>
      <c r="F136" s="58">
        <v>8</v>
      </c>
    </row>
    <row r="137" spans="1:6" ht="21" customHeight="1">
      <c r="A137" s="162" t="s">
        <v>251</v>
      </c>
      <c r="B137" s="162"/>
      <c r="C137" s="162"/>
      <c r="D137" s="162"/>
      <c r="E137" s="162"/>
      <c r="F137" s="162"/>
    </row>
    <row r="138" spans="1:6" ht="21" customHeight="1">
      <c r="A138" s="126" t="s">
        <v>15</v>
      </c>
      <c r="B138" s="126" t="s">
        <v>92</v>
      </c>
      <c r="C138" s="126" t="s">
        <v>16</v>
      </c>
      <c r="D138" s="126" t="s">
        <v>18</v>
      </c>
      <c r="E138" s="126" t="s">
        <v>17</v>
      </c>
      <c r="F138" s="126" t="s">
        <v>6</v>
      </c>
    </row>
    <row r="139" spans="1:6" ht="21" customHeight="1">
      <c r="A139" s="6"/>
      <c r="B139" s="8"/>
      <c r="C139" s="8"/>
      <c r="D139" s="8"/>
      <c r="E139" s="8"/>
      <c r="F139" s="8"/>
    </row>
    <row r="140" spans="1:6" ht="21" customHeight="1">
      <c r="A140" s="118" t="s">
        <v>163</v>
      </c>
      <c r="B140" s="118" t="s">
        <v>166</v>
      </c>
      <c r="C140" s="7" t="s">
        <v>21</v>
      </c>
      <c r="D140" s="130">
        <v>60000</v>
      </c>
      <c r="E140" s="7" t="s">
        <v>20</v>
      </c>
      <c r="F140" s="53"/>
    </row>
    <row r="141" spans="1:6" ht="21" customHeight="1">
      <c r="A141" s="15" t="s">
        <v>164</v>
      </c>
      <c r="B141" s="15" t="s">
        <v>273</v>
      </c>
      <c r="C141" s="8"/>
      <c r="D141" s="21"/>
      <c r="E141" s="8" t="s">
        <v>21</v>
      </c>
      <c r="F141" s="48"/>
    </row>
    <row r="142" spans="1:6" ht="21" customHeight="1">
      <c r="A142" s="15" t="s">
        <v>165</v>
      </c>
      <c r="B142" s="15" t="s">
        <v>21</v>
      </c>
      <c r="C142" s="8"/>
      <c r="D142" s="131"/>
      <c r="E142" s="8"/>
      <c r="F142" s="48"/>
    </row>
    <row r="143" spans="1:6" ht="21" customHeight="1">
      <c r="A143" s="15"/>
      <c r="B143" s="51"/>
      <c r="C143" s="6"/>
      <c r="D143" s="153"/>
      <c r="E143" s="6"/>
      <c r="F143" s="55"/>
    </row>
    <row r="144" spans="1:6" ht="21" customHeight="1">
      <c r="A144" s="126" t="s">
        <v>168</v>
      </c>
      <c r="B144" s="12" t="s">
        <v>169</v>
      </c>
      <c r="C144" s="8"/>
      <c r="D144" s="9">
        <f>SUM(D140:D143)</f>
        <v>60000</v>
      </c>
      <c r="E144" s="8" t="s">
        <v>20</v>
      </c>
      <c r="F144" s="8"/>
    </row>
    <row r="145" spans="1:6" ht="21" customHeight="1">
      <c r="A145" s="6"/>
      <c r="B145" s="6"/>
      <c r="C145" s="6"/>
      <c r="D145" s="6"/>
      <c r="E145" s="6" t="s">
        <v>21</v>
      </c>
      <c r="F145" s="6"/>
    </row>
    <row r="146" spans="1:6" ht="21" customHeight="1">
      <c r="A146" s="17"/>
      <c r="B146" s="17"/>
      <c r="C146" s="17"/>
      <c r="D146" s="17"/>
      <c r="E146" s="17"/>
      <c r="F146" s="17"/>
    </row>
    <row r="147" spans="1:6" ht="21" customHeight="1">
      <c r="A147" s="17"/>
      <c r="B147" s="17"/>
      <c r="C147" s="17"/>
      <c r="D147" s="17"/>
      <c r="E147" s="17"/>
      <c r="F147" s="17"/>
    </row>
    <row r="148" spans="1:6" ht="21" customHeight="1">
      <c r="A148" s="17"/>
      <c r="B148" s="17"/>
      <c r="C148" s="17"/>
      <c r="D148" s="17"/>
      <c r="E148" s="17"/>
      <c r="F148" s="17"/>
    </row>
    <row r="149" spans="1:6" ht="21" customHeight="1">
      <c r="A149" s="17"/>
      <c r="B149" s="17"/>
      <c r="C149" s="17"/>
      <c r="D149" s="17"/>
      <c r="E149" s="17"/>
      <c r="F149" s="17"/>
    </row>
    <row r="150" spans="1:6" ht="21" customHeight="1">
      <c r="A150" s="17"/>
      <c r="B150" s="17"/>
      <c r="C150" s="17"/>
      <c r="D150" s="17"/>
      <c r="E150" s="17"/>
      <c r="F150" s="17"/>
    </row>
    <row r="151" spans="1:6" ht="21" customHeight="1">
      <c r="A151" s="17"/>
      <c r="B151" s="17"/>
      <c r="C151" s="17"/>
      <c r="D151" s="17"/>
      <c r="E151" s="17"/>
      <c r="F151" s="17"/>
    </row>
    <row r="152" spans="1:6" ht="21" customHeight="1">
      <c r="A152" s="17"/>
      <c r="B152" s="17"/>
      <c r="C152" s="17"/>
      <c r="D152" s="17"/>
      <c r="E152" s="17"/>
      <c r="F152" s="17"/>
    </row>
    <row r="153" spans="1:6" ht="21" customHeight="1">
      <c r="A153" s="17"/>
      <c r="B153" s="17"/>
      <c r="C153" s="17"/>
      <c r="D153" s="17"/>
      <c r="E153" s="17"/>
      <c r="F153" s="17"/>
    </row>
    <row r="154" spans="1:6" ht="21" customHeight="1">
      <c r="A154" s="17"/>
      <c r="B154" s="17"/>
      <c r="C154" s="17"/>
      <c r="D154" s="17"/>
      <c r="E154" s="17"/>
      <c r="F154" s="17"/>
    </row>
    <row r="155" spans="1:6" ht="21" customHeight="1">
      <c r="A155" s="17"/>
      <c r="B155" s="17"/>
      <c r="C155" s="17"/>
      <c r="D155" s="17"/>
      <c r="E155" s="17"/>
      <c r="F155" s="17"/>
    </row>
    <row r="156" spans="1:6" ht="21" customHeight="1">
      <c r="A156" s="17"/>
      <c r="B156" s="17"/>
      <c r="C156" s="17"/>
      <c r="D156" s="17"/>
      <c r="E156" s="17"/>
      <c r="F156" s="17"/>
    </row>
    <row r="157" spans="1:6" ht="21" customHeight="1">
      <c r="A157" s="17"/>
      <c r="B157" s="17"/>
      <c r="C157" s="17"/>
      <c r="D157" s="17"/>
      <c r="E157" s="17"/>
      <c r="F157" s="17"/>
    </row>
    <row r="158" spans="1:6" ht="21" customHeight="1">
      <c r="A158" s="17"/>
      <c r="B158" s="17"/>
      <c r="C158" s="17"/>
      <c r="D158" s="17"/>
      <c r="E158" s="17"/>
      <c r="F158" s="17"/>
    </row>
    <row r="159" spans="1:6" ht="21" customHeight="1">
      <c r="A159" s="17"/>
      <c r="B159" s="17"/>
      <c r="C159" s="17"/>
      <c r="D159" s="17"/>
      <c r="E159" s="17"/>
      <c r="F159" s="17"/>
    </row>
    <row r="160" spans="1:6" ht="21" customHeight="1">
      <c r="A160" s="17"/>
      <c r="B160" s="17"/>
      <c r="C160" s="17"/>
      <c r="D160" s="17"/>
      <c r="E160" s="17"/>
      <c r="F160" s="17"/>
    </row>
    <row r="161" spans="1:6" ht="21" customHeight="1">
      <c r="A161" s="17"/>
      <c r="B161" s="17"/>
      <c r="C161" s="17"/>
      <c r="D161" s="17"/>
      <c r="E161" s="17"/>
      <c r="F161" s="17"/>
    </row>
    <row r="162" spans="1:6" ht="21" customHeight="1">
      <c r="A162" s="17"/>
      <c r="B162" s="17"/>
      <c r="C162" s="17"/>
      <c r="D162" s="17"/>
      <c r="E162" s="17"/>
      <c r="F162" s="17"/>
    </row>
    <row r="163" ht="21" customHeight="1">
      <c r="F163" s="58">
        <v>9</v>
      </c>
    </row>
    <row r="164" spans="1:6" ht="21" customHeight="1">
      <c r="A164" s="162" t="s">
        <v>251</v>
      </c>
      <c r="B164" s="162"/>
      <c r="C164" s="162"/>
      <c r="D164" s="162"/>
      <c r="E164" s="162"/>
      <c r="F164" s="162"/>
    </row>
    <row r="165" spans="1:6" ht="21" customHeight="1">
      <c r="A165" s="126" t="s">
        <v>15</v>
      </c>
      <c r="B165" s="126" t="s">
        <v>89</v>
      </c>
      <c r="C165" s="126" t="s">
        <v>16</v>
      </c>
      <c r="D165" s="126" t="s">
        <v>18</v>
      </c>
      <c r="E165" s="126" t="s">
        <v>17</v>
      </c>
      <c r="F165" s="126" t="s">
        <v>6</v>
      </c>
    </row>
    <row r="166" spans="1:6" ht="21" customHeight="1">
      <c r="A166" s="8"/>
      <c r="B166" s="6"/>
      <c r="C166" s="8"/>
      <c r="D166" s="8"/>
      <c r="E166" s="8"/>
      <c r="F166" s="6"/>
    </row>
    <row r="167" spans="1:6" ht="21" customHeight="1">
      <c r="A167" s="138" t="s">
        <v>142</v>
      </c>
      <c r="B167" s="19" t="s">
        <v>149</v>
      </c>
      <c r="C167" s="7" t="s">
        <v>21</v>
      </c>
      <c r="D167" s="139">
        <f>D27</f>
        <v>433387</v>
      </c>
      <c r="E167" s="7" t="s">
        <v>111</v>
      </c>
      <c r="F167" s="7"/>
    </row>
    <row r="168" spans="1:6" ht="21" customHeight="1">
      <c r="A168" s="140" t="s">
        <v>143</v>
      </c>
      <c r="B168" s="6"/>
      <c r="C168" s="141" t="s">
        <v>94</v>
      </c>
      <c r="D168" s="142">
        <f>SUM(D167/D180*100)</f>
        <v>17.795202251496487</v>
      </c>
      <c r="E168" s="8" t="s">
        <v>112</v>
      </c>
      <c r="F168" s="8"/>
    </row>
    <row r="169" spans="1:6" ht="21" customHeight="1">
      <c r="A169" s="138" t="s">
        <v>151</v>
      </c>
      <c r="B169" s="19" t="s">
        <v>216</v>
      </c>
      <c r="C169" s="7" t="s">
        <v>21</v>
      </c>
      <c r="D169" s="139">
        <f>D67</f>
        <v>1038630</v>
      </c>
      <c r="E169" s="7" t="s">
        <v>111</v>
      </c>
      <c r="F169" s="7"/>
    </row>
    <row r="170" spans="1:6" ht="21" customHeight="1">
      <c r="A170" s="140" t="s">
        <v>170</v>
      </c>
      <c r="B170" s="6"/>
      <c r="C170" s="141" t="s">
        <v>94</v>
      </c>
      <c r="D170" s="142">
        <f>SUM(D169/D180*100)</f>
        <v>42.64694352731346</v>
      </c>
      <c r="E170" s="8" t="s">
        <v>112</v>
      </c>
      <c r="F170" s="8"/>
    </row>
    <row r="171" spans="1:6" ht="21" customHeight="1">
      <c r="A171" s="143" t="s">
        <v>157</v>
      </c>
      <c r="B171" s="19" t="s">
        <v>260</v>
      </c>
      <c r="C171" s="7" t="s">
        <v>21</v>
      </c>
      <c r="D171" s="139">
        <f>D96</f>
        <v>538400</v>
      </c>
      <c r="E171" s="7" t="s">
        <v>91</v>
      </c>
      <c r="F171" s="7"/>
    </row>
    <row r="172" spans="1:6" ht="21" customHeight="1">
      <c r="A172" s="144" t="s">
        <v>171</v>
      </c>
      <c r="B172" s="6"/>
      <c r="C172" s="141" t="s">
        <v>94</v>
      </c>
      <c r="D172" s="106">
        <f>SUM(D171/D180*100)</f>
        <v>22.107116485279228</v>
      </c>
      <c r="E172" s="6"/>
      <c r="F172" s="6"/>
    </row>
    <row r="173" spans="1:6" ht="21" customHeight="1">
      <c r="A173" s="138" t="s">
        <v>160</v>
      </c>
      <c r="B173" s="19" t="s">
        <v>125</v>
      </c>
      <c r="C173" s="7" t="s">
        <v>21</v>
      </c>
      <c r="D173" s="139">
        <f>D120</f>
        <v>364997.86</v>
      </c>
      <c r="E173" s="7" t="s">
        <v>20</v>
      </c>
      <c r="F173" s="7"/>
    </row>
    <row r="174" spans="1:6" ht="21" customHeight="1">
      <c r="A174" s="140" t="s">
        <v>172</v>
      </c>
      <c r="B174" s="43"/>
      <c r="C174" s="145" t="s">
        <v>94</v>
      </c>
      <c r="D174" s="106">
        <f>SUM(D173/D180*100)</f>
        <v>14.98709176801196</v>
      </c>
      <c r="E174" s="6"/>
      <c r="F174" s="6"/>
    </row>
    <row r="175" spans="1:6" ht="21" customHeight="1">
      <c r="A175" s="146" t="s">
        <v>163</v>
      </c>
      <c r="B175" s="12" t="s">
        <v>174</v>
      </c>
      <c r="C175" s="8" t="s">
        <v>21</v>
      </c>
      <c r="D175" s="142">
        <f>D144</f>
        <v>60000</v>
      </c>
      <c r="E175" s="8" t="s">
        <v>20</v>
      </c>
      <c r="F175" s="8"/>
    </row>
    <row r="176" spans="1:6" ht="21" customHeight="1">
      <c r="A176" s="146" t="s">
        <v>173</v>
      </c>
      <c r="B176" s="12"/>
      <c r="C176" s="141" t="s">
        <v>94</v>
      </c>
      <c r="D176" s="142">
        <f>SUM(D175/D180*100)</f>
        <v>2.463645967898874</v>
      </c>
      <c r="E176" s="8"/>
      <c r="F176" s="8"/>
    </row>
    <row r="177" spans="1:6" ht="21" customHeight="1">
      <c r="A177" s="7"/>
      <c r="B177" s="7"/>
      <c r="C177" s="44" t="s">
        <v>113</v>
      </c>
      <c r="D177" s="45">
        <f>SUM(D25+D63)</f>
        <v>687607</v>
      </c>
      <c r="E177" s="44"/>
      <c r="F177" s="7"/>
    </row>
    <row r="178" spans="1:6" ht="21" customHeight="1">
      <c r="A178" s="8"/>
      <c r="B178" s="8"/>
      <c r="C178" s="44" t="s">
        <v>114</v>
      </c>
      <c r="D178" s="45">
        <f>SUM(D26+D64)</f>
        <v>614410</v>
      </c>
      <c r="E178" s="44"/>
      <c r="F178" s="8"/>
    </row>
    <row r="179" spans="1:6" ht="21" customHeight="1">
      <c r="A179" s="8"/>
      <c r="B179" s="8"/>
      <c r="C179" s="7" t="s">
        <v>135</v>
      </c>
      <c r="D179" s="9">
        <f>SUM(D65+D66+D96+D120+D144)</f>
        <v>1133397.8599999999</v>
      </c>
      <c r="E179" s="44"/>
      <c r="F179" s="8"/>
    </row>
    <row r="180" spans="1:6" ht="21" customHeight="1">
      <c r="A180" s="43" t="s">
        <v>90</v>
      </c>
      <c r="B180" s="43" t="s">
        <v>257</v>
      </c>
      <c r="C180" s="44" t="s">
        <v>104</v>
      </c>
      <c r="D180" s="147">
        <f>D167+D169+D171+D173+D175</f>
        <v>2435414.86</v>
      </c>
      <c r="E180" s="44"/>
      <c r="F180" s="6"/>
    </row>
    <row r="182" ht="21" customHeight="1">
      <c r="D182" s="13"/>
    </row>
    <row r="183" ht="21" customHeight="1">
      <c r="D183" s="13"/>
    </row>
  </sheetData>
  <sheetProtection/>
  <mergeCells count="7">
    <mergeCell ref="A164:F164"/>
    <mergeCell ref="A2:F2"/>
    <mergeCell ref="A137:F137"/>
    <mergeCell ref="A83:F83"/>
    <mergeCell ref="A110:F110"/>
    <mergeCell ref="A56:F56"/>
    <mergeCell ref="A29:F29"/>
  </mergeCells>
  <printOptions/>
  <pageMargins left="0.3937007874015748" right="0.1968503937007874" top="0.1968503937007874" bottom="0.11811023622047245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6"/>
  <sheetViews>
    <sheetView zoomScale="75" zoomScaleNormal="75" zoomScalePageLayoutView="0" workbookViewId="0" topLeftCell="A415">
      <selection activeCell="E311" sqref="E311"/>
    </sheetView>
  </sheetViews>
  <sheetFormatPr defaultColWidth="9.140625" defaultRowHeight="12.75"/>
  <cols>
    <col min="1" max="1" width="6.7109375" style="1" customWidth="1"/>
    <col min="2" max="2" width="35.28125" style="1" customWidth="1"/>
    <col min="3" max="3" width="11.8515625" style="1" customWidth="1"/>
    <col min="4" max="4" width="20.140625" style="1" customWidth="1"/>
    <col min="5" max="5" width="17.7109375" style="1" customWidth="1"/>
    <col min="6" max="17" width="4.421875" style="1" customWidth="1"/>
    <col min="18" max="16384" width="9.140625" style="1" customWidth="1"/>
  </cols>
  <sheetData>
    <row r="1" spans="1:17" ht="23.25">
      <c r="A1" s="164" t="s">
        <v>254</v>
      </c>
      <c r="B1" s="164"/>
      <c r="C1" s="164"/>
      <c r="D1" s="164"/>
      <c r="E1" s="164"/>
      <c r="F1" s="164"/>
      <c r="G1" s="164"/>
      <c r="H1" s="164"/>
      <c r="I1" s="164"/>
      <c r="J1" s="164"/>
      <c r="Q1" s="56">
        <v>10</v>
      </c>
    </row>
    <row r="2" spans="1:10" ht="23.25">
      <c r="A2" s="164" t="s">
        <v>115</v>
      </c>
      <c r="B2" s="164"/>
      <c r="C2" s="164"/>
      <c r="D2" s="164"/>
      <c r="E2" s="164"/>
      <c r="F2" s="164"/>
      <c r="G2" s="164"/>
      <c r="H2" s="164"/>
      <c r="I2" s="164"/>
      <c r="J2" s="164"/>
    </row>
    <row r="3" ht="23.25">
      <c r="A3" s="1" t="s">
        <v>179</v>
      </c>
    </row>
    <row r="4" spans="1:17" ht="23.25">
      <c r="A4" s="22" t="s">
        <v>40</v>
      </c>
      <c r="B4" s="22" t="s">
        <v>41</v>
      </c>
      <c r="C4" s="22" t="s">
        <v>18</v>
      </c>
      <c r="D4" s="22" t="s">
        <v>42</v>
      </c>
      <c r="E4" s="22" t="s">
        <v>43</v>
      </c>
      <c r="F4" s="165" t="s">
        <v>133</v>
      </c>
      <c r="G4" s="166"/>
      <c r="H4" s="167"/>
      <c r="I4" s="165" t="s">
        <v>141</v>
      </c>
      <c r="J4" s="166"/>
      <c r="K4" s="166"/>
      <c r="L4" s="166"/>
      <c r="M4" s="166"/>
      <c r="N4" s="166"/>
      <c r="O4" s="166"/>
      <c r="P4" s="166"/>
      <c r="Q4" s="167"/>
    </row>
    <row r="5" spans="1:17" ht="23.25">
      <c r="A5" s="3"/>
      <c r="B5" s="3"/>
      <c r="C5" s="3"/>
      <c r="D5" s="3"/>
      <c r="E5" s="3"/>
      <c r="F5" s="2" t="s">
        <v>44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50</v>
      </c>
      <c r="M5" s="2" t="s">
        <v>51</v>
      </c>
      <c r="N5" s="2" t="s">
        <v>52</v>
      </c>
      <c r="O5" s="2" t="s">
        <v>53</v>
      </c>
      <c r="P5" s="2" t="s">
        <v>54</v>
      </c>
      <c r="Q5" s="2" t="s">
        <v>55</v>
      </c>
    </row>
    <row r="6" spans="1:17" ht="23.25">
      <c r="A6" s="23">
        <v>1</v>
      </c>
      <c r="B6" s="24" t="s">
        <v>56</v>
      </c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3.25">
      <c r="A7" s="26"/>
      <c r="B7" s="27" t="s">
        <v>57</v>
      </c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3.25">
      <c r="A8" s="26"/>
      <c r="B8" s="27" t="s">
        <v>58</v>
      </c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23.25">
      <c r="A9" s="26"/>
      <c r="B9" s="27" t="s">
        <v>59</v>
      </c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23.25">
      <c r="A10" s="26"/>
      <c r="B10" s="27" t="s">
        <v>252</v>
      </c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23.25">
      <c r="A11" s="26"/>
      <c r="B11" s="27" t="s">
        <v>60</v>
      </c>
      <c r="C11" s="28">
        <f>สรุปโครงการ!D5</f>
        <v>136500</v>
      </c>
      <c r="D11" s="27" t="s">
        <v>61</v>
      </c>
      <c r="E11" s="27" t="s">
        <v>111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23.25">
      <c r="A12" s="26"/>
      <c r="B12" s="27" t="s">
        <v>62</v>
      </c>
      <c r="C12" s="28"/>
      <c r="D12" s="27" t="s">
        <v>63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23.25">
      <c r="A13" s="26"/>
      <c r="B13" s="27" t="s">
        <v>60</v>
      </c>
      <c r="C13" s="28">
        <f>สรุปโครงการ!D6</f>
        <v>0</v>
      </c>
      <c r="D13" s="27" t="s">
        <v>64</v>
      </c>
      <c r="E13" s="27" t="s">
        <v>112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3.25">
      <c r="A14" s="26"/>
      <c r="B14" s="27" t="s">
        <v>65</v>
      </c>
      <c r="C14" s="28"/>
      <c r="D14" s="27" t="s">
        <v>66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23.25">
      <c r="A15" s="26"/>
      <c r="B15" s="29" t="s">
        <v>2</v>
      </c>
      <c r="C15" s="28">
        <f>SUM(C11:C14)</f>
        <v>136500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3.25">
      <c r="A16" s="26"/>
      <c r="B16" s="27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23.25">
      <c r="A17" s="26">
        <v>2</v>
      </c>
      <c r="B17" s="27" t="s">
        <v>187</v>
      </c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3.25">
      <c r="A18" s="26"/>
      <c r="B18" s="27" t="s">
        <v>188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23.25">
      <c r="A19" s="26"/>
      <c r="B19" s="27" t="s">
        <v>59</v>
      </c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23.25">
      <c r="A20" s="26"/>
      <c r="B20" s="27" t="s">
        <v>252</v>
      </c>
      <c r="C20" s="28"/>
      <c r="D20" s="27"/>
      <c r="E20" s="2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23.25">
      <c r="A21" s="31"/>
      <c r="B21" s="27" t="s">
        <v>60</v>
      </c>
      <c r="C21" s="28">
        <f>สรุปโครงการ!D7</f>
        <v>0</v>
      </c>
      <c r="D21" s="27" t="s">
        <v>61</v>
      </c>
      <c r="E21" s="27" t="s">
        <v>111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3.25">
      <c r="A22" s="27"/>
      <c r="B22" s="27" t="s">
        <v>62</v>
      </c>
      <c r="C22" s="28"/>
      <c r="D22" s="27" t="s">
        <v>63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3.25">
      <c r="A23" s="27"/>
      <c r="B23" s="27" t="s">
        <v>60</v>
      </c>
      <c r="C23" s="28">
        <f>สรุปโครงการ!D8</f>
        <v>20000</v>
      </c>
      <c r="D23" s="27" t="s">
        <v>64</v>
      </c>
      <c r="E23" s="27" t="s">
        <v>112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3.25">
      <c r="A24" s="27"/>
      <c r="B24" s="27" t="s">
        <v>65</v>
      </c>
      <c r="C24" s="28"/>
      <c r="D24" s="27" t="s">
        <v>66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23.25">
      <c r="A25" s="32"/>
      <c r="B25" s="33" t="s">
        <v>2</v>
      </c>
      <c r="C25" s="34">
        <f>SUM(C21:C24)</f>
        <v>20000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23.25">
      <c r="A26" s="164" t="s">
        <v>254</v>
      </c>
      <c r="B26" s="164"/>
      <c r="C26" s="164"/>
      <c r="D26" s="164"/>
      <c r="E26" s="164"/>
      <c r="F26" s="164"/>
      <c r="G26" s="164"/>
      <c r="H26" s="164"/>
      <c r="I26" s="164"/>
      <c r="J26" s="164"/>
      <c r="Q26" s="56">
        <v>11</v>
      </c>
    </row>
    <row r="27" spans="1:10" ht="23.25">
      <c r="A27" s="164" t="s">
        <v>115</v>
      </c>
      <c r="B27" s="164"/>
      <c r="C27" s="164"/>
      <c r="D27" s="164"/>
      <c r="E27" s="164"/>
      <c r="F27" s="164"/>
      <c r="G27" s="164"/>
      <c r="H27" s="164"/>
      <c r="I27" s="164"/>
      <c r="J27" s="164"/>
    </row>
    <row r="28" ht="23.25">
      <c r="A28" s="1" t="s">
        <v>179</v>
      </c>
    </row>
    <row r="29" spans="1:17" ht="23.25">
      <c r="A29" s="22" t="s">
        <v>40</v>
      </c>
      <c r="B29" s="22" t="s">
        <v>41</v>
      </c>
      <c r="C29" s="22" t="s">
        <v>18</v>
      </c>
      <c r="D29" s="22" t="s">
        <v>42</v>
      </c>
      <c r="E29" s="22" t="s">
        <v>43</v>
      </c>
      <c r="F29" s="165" t="s">
        <v>133</v>
      </c>
      <c r="G29" s="166"/>
      <c r="H29" s="167"/>
      <c r="I29" s="165" t="s">
        <v>141</v>
      </c>
      <c r="J29" s="166"/>
      <c r="K29" s="166"/>
      <c r="L29" s="166"/>
      <c r="M29" s="166"/>
      <c r="N29" s="166"/>
      <c r="O29" s="166"/>
      <c r="P29" s="166"/>
      <c r="Q29" s="167"/>
    </row>
    <row r="30" spans="1:17" ht="23.25">
      <c r="A30" s="3"/>
      <c r="B30" s="3"/>
      <c r="C30" s="3"/>
      <c r="D30" s="3"/>
      <c r="E30" s="3"/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48</v>
      </c>
      <c r="K30" s="2" t="s">
        <v>49</v>
      </c>
      <c r="L30" s="2" t="s">
        <v>50</v>
      </c>
      <c r="M30" s="2" t="s">
        <v>51</v>
      </c>
      <c r="N30" s="2" t="s">
        <v>52</v>
      </c>
      <c r="O30" s="2" t="s">
        <v>53</v>
      </c>
      <c r="P30" s="2" t="s">
        <v>54</v>
      </c>
      <c r="Q30" s="2" t="s">
        <v>55</v>
      </c>
    </row>
    <row r="31" spans="1:17" ht="23.25">
      <c r="A31" s="23">
        <v>3</v>
      </c>
      <c r="B31" s="24" t="s">
        <v>190</v>
      </c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3.25">
      <c r="A32" s="26"/>
      <c r="B32" s="27" t="s">
        <v>67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3.25">
      <c r="A33" s="26"/>
      <c r="B33" s="27" t="s">
        <v>59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3.25">
      <c r="A34" s="26"/>
      <c r="B34" s="27" t="s">
        <v>252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3.25">
      <c r="A35" s="26"/>
      <c r="B35" s="27" t="s">
        <v>60</v>
      </c>
      <c r="C35" s="28">
        <f>สรุปโครงการ!D9</f>
        <v>20000</v>
      </c>
      <c r="D35" s="27" t="s">
        <v>61</v>
      </c>
      <c r="E35" s="27" t="s">
        <v>111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3.25">
      <c r="A36" s="26"/>
      <c r="B36" s="27" t="s">
        <v>62</v>
      </c>
      <c r="C36" s="28"/>
      <c r="D36" s="27" t="s">
        <v>63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23.25">
      <c r="A37" s="26"/>
      <c r="B37" s="27" t="s">
        <v>60</v>
      </c>
      <c r="C37" s="28">
        <f>สรุปโครงการ!D10</f>
        <v>20000</v>
      </c>
      <c r="D37" s="27" t="s">
        <v>64</v>
      </c>
      <c r="E37" s="27" t="s">
        <v>112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3.25">
      <c r="A38" s="26"/>
      <c r="B38" s="27" t="s">
        <v>65</v>
      </c>
      <c r="C38" s="28"/>
      <c r="D38" s="27" t="s">
        <v>66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23.25">
      <c r="A39" s="26"/>
      <c r="B39" s="29" t="s">
        <v>2</v>
      </c>
      <c r="C39" s="28">
        <f>SUM(C35:C38)</f>
        <v>40000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3.25">
      <c r="A40" s="26"/>
      <c r="B40" s="29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23.25">
      <c r="A41" s="26"/>
      <c r="B41" s="27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23.25">
      <c r="A42" s="26">
        <v>4</v>
      </c>
      <c r="B42" s="27" t="s">
        <v>275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23.25">
      <c r="A43" s="26"/>
      <c r="B43" s="27" t="s">
        <v>276</v>
      </c>
      <c r="C43" s="2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3.25">
      <c r="A44" s="26"/>
      <c r="B44" s="27" t="s">
        <v>59</v>
      </c>
      <c r="C44" s="2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23.25">
      <c r="A45" s="26"/>
      <c r="B45" s="27" t="s">
        <v>252</v>
      </c>
      <c r="C45" s="28"/>
      <c r="D45" s="27"/>
      <c r="E45" s="27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23.25">
      <c r="A46" s="31"/>
      <c r="B46" s="27" t="s">
        <v>60</v>
      </c>
      <c r="C46" s="28">
        <f>สรุปโครงการ!D11</f>
        <v>15000</v>
      </c>
      <c r="D46" s="27" t="s">
        <v>61</v>
      </c>
      <c r="E46" s="27" t="s">
        <v>111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23.25">
      <c r="A47" s="27"/>
      <c r="B47" s="27" t="s">
        <v>62</v>
      </c>
      <c r="C47" s="28"/>
      <c r="D47" s="27" t="s">
        <v>63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3.25">
      <c r="A48" s="27"/>
      <c r="B48" s="27" t="s">
        <v>60</v>
      </c>
      <c r="C48" s="28">
        <f>สรุปโครงการ!D12</f>
        <v>20000</v>
      </c>
      <c r="D48" s="27" t="s">
        <v>64</v>
      </c>
      <c r="E48" s="27" t="s">
        <v>112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23.25">
      <c r="A49" s="27"/>
      <c r="B49" s="27" t="s">
        <v>65</v>
      </c>
      <c r="C49" s="28"/>
      <c r="D49" s="27" t="s">
        <v>66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23.25">
      <c r="A50" s="32"/>
      <c r="B50" s="33" t="s">
        <v>2</v>
      </c>
      <c r="C50" s="34">
        <f>SUM(C46:C49)</f>
        <v>35000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23.25">
      <c r="A51" s="164" t="s">
        <v>254</v>
      </c>
      <c r="B51" s="164"/>
      <c r="C51" s="164"/>
      <c r="D51" s="164"/>
      <c r="E51" s="164"/>
      <c r="F51" s="164"/>
      <c r="G51" s="164"/>
      <c r="H51" s="164"/>
      <c r="I51" s="164"/>
      <c r="J51" s="164"/>
      <c r="Q51" s="56">
        <v>12</v>
      </c>
    </row>
    <row r="52" spans="1:10" ht="23.25">
      <c r="A52" s="164" t="s">
        <v>39</v>
      </c>
      <c r="B52" s="164"/>
      <c r="C52" s="164"/>
      <c r="D52" s="164"/>
      <c r="E52" s="164"/>
      <c r="F52" s="164"/>
      <c r="G52" s="164"/>
      <c r="H52" s="164"/>
      <c r="I52" s="164"/>
      <c r="J52" s="164"/>
    </row>
    <row r="53" ht="23.25">
      <c r="A53" s="1" t="s">
        <v>179</v>
      </c>
    </row>
    <row r="54" spans="1:17" ht="23.25">
      <c r="A54" s="22" t="s">
        <v>40</v>
      </c>
      <c r="B54" s="22" t="s">
        <v>41</v>
      </c>
      <c r="C54" s="22" t="s">
        <v>18</v>
      </c>
      <c r="D54" s="22" t="s">
        <v>42</v>
      </c>
      <c r="E54" s="22" t="s">
        <v>43</v>
      </c>
      <c r="F54" s="165" t="s">
        <v>133</v>
      </c>
      <c r="G54" s="166"/>
      <c r="H54" s="167"/>
      <c r="I54" s="165" t="s">
        <v>141</v>
      </c>
      <c r="J54" s="166"/>
      <c r="K54" s="166"/>
      <c r="L54" s="166"/>
      <c r="M54" s="166"/>
      <c r="N54" s="166"/>
      <c r="O54" s="166"/>
      <c r="P54" s="166"/>
      <c r="Q54" s="167"/>
    </row>
    <row r="55" spans="1:17" ht="23.25">
      <c r="A55" s="3"/>
      <c r="B55" s="3"/>
      <c r="C55" s="3"/>
      <c r="D55" s="3"/>
      <c r="E55" s="3"/>
      <c r="F55" s="2" t="s">
        <v>44</v>
      </c>
      <c r="G55" s="2" t="s">
        <v>45</v>
      </c>
      <c r="H55" s="2" t="s">
        <v>46</v>
      </c>
      <c r="I55" s="2" t="s">
        <v>47</v>
      </c>
      <c r="J55" s="2" t="s">
        <v>48</v>
      </c>
      <c r="K55" s="2" t="s">
        <v>49</v>
      </c>
      <c r="L55" s="2" t="s">
        <v>50</v>
      </c>
      <c r="M55" s="2" t="s">
        <v>51</v>
      </c>
      <c r="N55" s="2" t="s">
        <v>52</v>
      </c>
      <c r="O55" s="2" t="s">
        <v>53</v>
      </c>
      <c r="P55" s="2" t="s">
        <v>54</v>
      </c>
      <c r="Q55" s="2" t="s">
        <v>55</v>
      </c>
    </row>
    <row r="56" spans="1:17" ht="23.25">
      <c r="A56" s="23">
        <v>5</v>
      </c>
      <c r="B56" s="24" t="s">
        <v>277</v>
      </c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3.25">
      <c r="A57" s="26"/>
      <c r="B57" s="27" t="s">
        <v>189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23.25">
      <c r="A58" s="26"/>
      <c r="B58" s="27" t="s">
        <v>59</v>
      </c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23.25">
      <c r="A59" s="26"/>
      <c r="B59" s="27" t="s">
        <v>252</v>
      </c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3.25">
      <c r="A60" s="26"/>
      <c r="B60" s="27" t="s">
        <v>60</v>
      </c>
      <c r="C60" s="28">
        <f>สรุปโครงการ!D13</f>
        <v>5000</v>
      </c>
      <c r="D60" s="27" t="s">
        <v>61</v>
      </c>
      <c r="E60" s="27" t="s">
        <v>111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3.25">
      <c r="A61" s="26"/>
      <c r="B61" s="27" t="s">
        <v>62</v>
      </c>
      <c r="C61" s="28"/>
      <c r="D61" s="27" t="s">
        <v>63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3.25">
      <c r="A62" s="26"/>
      <c r="B62" s="27" t="s">
        <v>60</v>
      </c>
      <c r="C62" s="28">
        <f>สรุปโครงการ!D14</f>
        <v>15000</v>
      </c>
      <c r="D62" s="27" t="s">
        <v>64</v>
      </c>
      <c r="E62" s="27" t="s">
        <v>112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3.25">
      <c r="A63" s="26"/>
      <c r="B63" s="27" t="s">
        <v>65</v>
      </c>
      <c r="C63" s="28"/>
      <c r="D63" s="27" t="s">
        <v>66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23.25">
      <c r="A64" s="26"/>
      <c r="B64" s="29" t="s">
        <v>2</v>
      </c>
      <c r="C64" s="28">
        <f>SUM(C60:C63)</f>
        <v>20000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23.25">
      <c r="A65" s="26"/>
      <c r="B65" s="29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23.25">
      <c r="A66" s="26">
        <v>6</v>
      </c>
      <c r="B66" s="27" t="s">
        <v>191</v>
      </c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23.25">
      <c r="A67" s="26"/>
      <c r="B67" s="27" t="s">
        <v>192</v>
      </c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23.25">
      <c r="A68" s="26"/>
      <c r="B68" s="27" t="s">
        <v>59</v>
      </c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23.25">
      <c r="A69" s="26"/>
      <c r="B69" s="27" t="s">
        <v>252</v>
      </c>
      <c r="C69" s="2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23.25">
      <c r="A70" s="31"/>
      <c r="B70" s="27" t="s">
        <v>60</v>
      </c>
      <c r="C70" s="35">
        <f>สรุปโครงการ!D15</f>
        <v>17000</v>
      </c>
      <c r="D70" s="27" t="s">
        <v>61</v>
      </c>
      <c r="E70" s="27" t="s">
        <v>111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23.25">
      <c r="A71" s="26"/>
      <c r="B71" s="27" t="s">
        <v>62</v>
      </c>
      <c r="C71" s="28"/>
      <c r="D71" s="27" t="s">
        <v>63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3.25">
      <c r="A72" s="27"/>
      <c r="B72" s="27" t="s">
        <v>60</v>
      </c>
      <c r="C72" s="28">
        <f>สรุปโครงการ!D16</f>
        <v>15000</v>
      </c>
      <c r="D72" s="27" t="s">
        <v>64</v>
      </c>
      <c r="E72" s="27" t="s">
        <v>112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23.25">
      <c r="A73" s="27"/>
      <c r="B73" s="27" t="s">
        <v>65</v>
      </c>
      <c r="C73" s="28"/>
      <c r="D73" s="27" t="s">
        <v>66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23.25">
      <c r="A74" s="27"/>
      <c r="B74" s="29" t="s">
        <v>2</v>
      </c>
      <c r="C74" s="28">
        <f>SUM(C70:C73)</f>
        <v>32000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23.25">
      <c r="A75" s="32"/>
      <c r="B75" s="32"/>
      <c r="C75" s="3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23.25">
      <c r="A76" s="164" t="s">
        <v>254</v>
      </c>
      <c r="B76" s="164"/>
      <c r="C76" s="164"/>
      <c r="D76" s="164"/>
      <c r="E76" s="164"/>
      <c r="F76" s="164"/>
      <c r="G76" s="164"/>
      <c r="H76" s="164"/>
      <c r="I76" s="164"/>
      <c r="J76" s="164"/>
      <c r="Q76" s="56">
        <v>13</v>
      </c>
    </row>
    <row r="77" spans="1:10" ht="23.25">
      <c r="A77" s="164" t="s">
        <v>39</v>
      </c>
      <c r="B77" s="164"/>
      <c r="C77" s="164"/>
      <c r="D77" s="164"/>
      <c r="E77" s="164"/>
      <c r="F77" s="164"/>
      <c r="G77" s="164"/>
      <c r="H77" s="164"/>
      <c r="I77" s="164"/>
      <c r="J77" s="164"/>
    </row>
    <row r="78" ht="23.25">
      <c r="A78" s="1" t="s">
        <v>179</v>
      </c>
    </row>
    <row r="79" spans="1:17" ht="23.25">
      <c r="A79" s="22" t="s">
        <v>40</v>
      </c>
      <c r="B79" s="22" t="s">
        <v>41</v>
      </c>
      <c r="C79" s="22" t="s">
        <v>18</v>
      </c>
      <c r="D79" s="22" t="s">
        <v>42</v>
      </c>
      <c r="E79" s="22" t="s">
        <v>43</v>
      </c>
      <c r="F79" s="165" t="s">
        <v>133</v>
      </c>
      <c r="G79" s="166"/>
      <c r="H79" s="167"/>
      <c r="I79" s="165" t="s">
        <v>141</v>
      </c>
      <c r="J79" s="166"/>
      <c r="K79" s="166"/>
      <c r="L79" s="166"/>
      <c r="M79" s="166"/>
      <c r="N79" s="166"/>
      <c r="O79" s="166"/>
      <c r="P79" s="166"/>
      <c r="Q79" s="167"/>
    </row>
    <row r="80" spans="1:17" ht="23.25">
      <c r="A80" s="3"/>
      <c r="B80" s="3"/>
      <c r="C80" s="3"/>
      <c r="D80" s="3"/>
      <c r="E80" s="3"/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48</v>
      </c>
      <c r="K80" s="2" t="s">
        <v>49</v>
      </c>
      <c r="L80" s="2" t="s">
        <v>50</v>
      </c>
      <c r="M80" s="2" t="s">
        <v>51</v>
      </c>
      <c r="N80" s="2" t="s">
        <v>52</v>
      </c>
      <c r="O80" s="2" t="s">
        <v>53</v>
      </c>
      <c r="P80" s="2" t="s">
        <v>54</v>
      </c>
      <c r="Q80" s="2" t="s">
        <v>55</v>
      </c>
    </row>
    <row r="81" spans="1:17" ht="23.25">
      <c r="A81" s="23">
        <v>7</v>
      </c>
      <c r="B81" s="24" t="s">
        <v>193</v>
      </c>
      <c r="C81" s="28"/>
      <c r="D81" s="27"/>
      <c r="E81" s="27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23.25">
      <c r="A82" s="26"/>
      <c r="B82" s="27" t="s">
        <v>68</v>
      </c>
      <c r="C82" s="2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23.25">
      <c r="A83" s="26"/>
      <c r="B83" s="27" t="s">
        <v>59</v>
      </c>
      <c r="C83" s="2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23.25">
      <c r="A84" s="26"/>
      <c r="B84" s="27" t="s">
        <v>252</v>
      </c>
      <c r="C84" s="2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23.25">
      <c r="A85" s="26"/>
      <c r="B85" s="27" t="s">
        <v>60</v>
      </c>
      <c r="C85" s="35">
        <f>สรุปโครงการ!D17</f>
        <v>15000</v>
      </c>
      <c r="D85" s="27" t="s">
        <v>61</v>
      </c>
      <c r="E85" s="27" t="s">
        <v>111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23.25">
      <c r="A86" s="26"/>
      <c r="B86" s="27" t="s">
        <v>62</v>
      </c>
      <c r="C86" s="28"/>
      <c r="D86" s="27" t="s">
        <v>63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23.25">
      <c r="A87" s="26"/>
      <c r="B87" s="27" t="s">
        <v>60</v>
      </c>
      <c r="C87" s="28">
        <f>สรุปโครงการ!D18</f>
        <v>15000</v>
      </c>
      <c r="D87" s="27" t="s">
        <v>64</v>
      </c>
      <c r="E87" s="27" t="s">
        <v>112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23.25">
      <c r="A88" s="26"/>
      <c r="B88" s="27" t="s">
        <v>65</v>
      </c>
      <c r="C88" s="28"/>
      <c r="D88" s="27" t="s">
        <v>66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23.25">
      <c r="A89" s="26"/>
      <c r="B89" s="29" t="s">
        <v>2</v>
      </c>
      <c r="C89" s="28">
        <f>SUM(C85:C88)</f>
        <v>30000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23.25">
      <c r="A90" s="26"/>
      <c r="B90" s="152"/>
      <c r="C90" s="28"/>
      <c r="D90" s="27"/>
      <c r="E90" s="30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23.25">
      <c r="A91" s="26">
        <v>8</v>
      </c>
      <c r="B91" s="27" t="s">
        <v>274</v>
      </c>
      <c r="C91" s="37"/>
      <c r="D91" s="36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23.25">
      <c r="A92" s="26"/>
      <c r="B92" s="27" t="s">
        <v>59</v>
      </c>
      <c r="C92" s="2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23.25">
      <c r="A93" s="26"/>
      <c r="B93" s="27" t="s">
        <v>252</v>
      </c>
      <c r="C93" s="28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23.25">
      <c r="A94" s="31"/>
      <c r="B94" s="27" t="s">
        <v>199</v>
      </c>
      <c r="C94" s="28">
        <f>สรุปโครงการ!D19</f>
        <v>45077</v>
      </c>
      <c r="D94" s="27" t="s">
        <v>61</v>
      </c>
      <c r="E94" s="27" t="s">
        <v>111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23.25">
      <c r="A95" s="26"/>
      <c r="B95" s="27" t="s">
        <v>198</v>
      </c>
      <c r="C95" s="28"/>
      <c r="D95" s="27" t="s">
        <v>63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23.25">
      <c r="A96" s="27"/>
      <c r="B96" s="27" t="s">
        <v>200</v>
      </c>
      <c r="C96" s="28">
        <f>สรุปโครงการ!D20</f>
        <v>15810</v>
      </c>
      <c r="D96" s="27" t="s">
        <v>64</v>
      </c>
      <c r="E96" s="27" t="s">
        <v>112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23.25">
      <c r="A97" s="27"/>
      <c r="B97" s="27" t="s">
        <v>198</v>
      </c>
      <c r="C97" s="28"/>
      <c r="D97" s="27" t="s">
        <v>66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23.25">
      <c r="A98" s="27"/>
      <c r="B98" s="29" t="s">
        <v>2</v>
      </c>
      <c r="C98" s="28">
        <f>SUM(C94:C97)</f>
        <v>60887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23.25">
      <c r="A99" s="30"/>
      <c r="B99" s="152"/>
      <c r="C99" s="35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23.25">
      <c r="A100" s="32"/>
      <c r="B100" s="32"/>
      <c r="C100" s="34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23.25">
      <c r="A101" s="164" t="s">
        <v>254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Q101" s="56">
        <v>14</v>
      </c>
    </row>
    <row r="102" spans="1:10" ht="23.25">
      <c r="A102" s="164" t="s">
        <v>39</v>
      </c>
      <c r="B102" s="164"/>
      <c r="C102" s="164"/>
      <c r="D102" s="164"/>
      <c r="E102" s="164"/>
      <c r="F102" s="164"/>
      <c r="G102" s="164"/>
      <c r="H102" s="164"/>
      <c r="I102" s="164"/>
      <c r="J102" s="164"/>
    </row>
    <row r="103" ht="23.25">
      <c r="A103" s="1" t="s">
        <v>179</v>
      </c>
    </row>
    <row r="104" spans="1:17" ht="23.25">
      <c r="A104" s="22" t="s">
        <v>40</v>
      </c>
      <c r="B104" s="22" t="s">
        <v>41</v>
      </c>
      <c r="C104" s="22" t="s">
        <v>18</v>
      </c>
      <c r="D104" s="22" t="s">
        <v>42</v>
      </c>
      <c r="E104" s="22" t="s">
        <v>43</v>
      </c>
      <c r="F104" s="165" t="s">
        <v>133</v>
      </c>
      <c r="G104" s="166"/>
      <c r="H104" s="167"/>
      <c r="I104" s="165" t="s">
        <v>141</v>
      </c>
      <c r="J104" s="166"/>
      <c r="K104" s="166"/>
      <c r="L104" s="166"/>
      <c r="M104" s="166"/>
      <c r="N104" s="166"/>
      <c r="O104" s="166"/>
      <c r="P104" s="166"/>
      <c r="Q104" s="167"/>
    </row>
    <row r="105" spans="1:17" ht="23.25">
      <c r="A105" s="3"/>
      <c r="B105" s="3"/>
      <c r="C105" s="3"/>
      <c r="D105" s="3"/>
      <c r="E105" s="3"/>
      <c r="F105" s="2" t="s">
        <v>44</v>
      </c>
      <c r="G105" s="2" t="s">
        <v>45</v>
      </c>
      <c r="H105" s="2" t="s">
        <v>46</v>
      </c>
      <c r="I105" s="2" t="s">
        <v>47</v>
      </c>
      <c r="J105" s="2" t="s">
        <v>48</v>
      </c>
      <c r="K105" s="2" t="s">
        <v>49</v>
      </c>
      <c r="L105" s="2" t="s">
        <v>50</v>
      </c>
      <c r="M105" s="2" t="s">
        <v>51</v>
      </c>
      <c r="N105" s="2" t="s">
        <v>52</v>
      </c>
      <c r="O105" s="2" t="s">
        <v>53</v>
      </c>
      <c r="P105" s="2" t="s">
        <v>54</v>
      </c>
      <c r="Q105" s="2" t="s">
        <v>55</v>
      </c>
    </row>
    <row r="106" spans="1:17" ht="23.25">
      <c r="A106" s="23">
        <v>9</v>
      </c>
      <c r="B106" s="27" t="s">
        <v>194</v>
      </c>
      <c r="C106" s="28"/>
      <c r="D106" s="27"/>
      <c r="E106" s="27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23.25">
      <c r="A107" s="26"/>
      <c r="B107" s="27" t="s">
        <v>278</v>
      </c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23.25">
      <c r="A108" s="26"/>
      <c r="B108" s="27" t="s">
        <v>59</v>
      </c>
      <c r="C108" s="2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23.25">
      <c r="A109" s="26"/>
      <c r="B109" s="27" t="s">
        <v>252</v>
      </c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23.25">
      <c r="A110" s="26"/>
      <c r="B110" s="27" t="s">
        <v>60</v>
      </c>
      <c r="C110" s="35">
        <f>สรุปโครงการ!D21</f>
        <v>18000</v>
      </c>
      <c r="D110" s="27" t="s">
        <v>61</v>
      </c>
      <c r="E110" s="27" t="s">
        <v>111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23.25">
      <c r="A111" s="26"/>
      <c r="B111" s="27" t="s">
        <v>62</v>
      </c>
      <c r="C111" s="28"/>
      <c r="D111" s="27" t="s">
        <v>63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23.25">
      <c r="A112" s="26"/>
      <c r="B112" s="27" t="s">
        <v>60</v>
      </c>
      <c r="C112" s="28">
        <f>สรุปโครงการ!D22</f>
        <v>26000</v>
      </c>
      <c r="D112" s="27" t="s">
        <v>64</v>
      </c>
      <c r="E112" s="27" t="s">
        <v>112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23.25">
      <c r="A113" s="26"/>
      <c r="B113" s="27" t="s">
        <v>65</v>
      </c>
      <c r="C113" s="28"/>
      <c r="D113" s="27" t="s">
        <v>66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23.25">
      <c r="A114" s="26"/>
      <c r="B114" s="29" t="s">
        <v>2</v>
      </c>
      <c r="C114" s="28">
        <f>SUM(C110:C113)</f>
        <v>44000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23.25">
      <c r="A115" s="26"/>
      <c r="B115" s="29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23.25">
      <c r="A116" s="26">
        <v>10</v>
      </c>
      <c r="B116" s="27" t="s">
        <v>238</v>
      </c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23.25">
      <c r="A117" s="26"/>
      <c r="B117" s="27" t="s">
        <v>239</v>
      </c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23.25">
      <c r="A118" s="26"/>
      <c r="B118" s="27" t="s">
        <v>59</v>
      </c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23.25">
      <c r="A119" s="26"/>
      <c r="B119" s="27" t="s">
        <v>252</v>
      </c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23.25">
      <c r="A120" s="31"/>
      <c r="B120" s="27" t="s">
        <v>60</v>
      </c>
      <c r="C120" s="35">
        <v>0</v>
      </c>
      <c r="D120" s="27" t="s">
        <v>61</v>
      </c>
      <c r="E120" s="27" t="s">
        <v>111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23.25">
      <c r="A121" s="26"/>
      <c r="B121" s="27" t="s">
        <v>62</v>
      </c>
      <c r="C121" s="28"/>
      <c r="D121" s="27" t="s">
        <v>63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23.25">
      <c r="A122" s="27"/>
      <c r="B122" s="27" t="s">
        <v>60</v>
      </c>
      <c r="C122" s="28">
        <f>สรุปโครงการ!D23</f>
        <v>15000</v>
      </c>
      <c r="D122" s="27" t="s">
        <v>64</v>
      </c>
      <c r="E122" s="27" t="s">
        <v>112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23.25">
      <c r="A123" s="27"/>
      <c r="B123" s="27" t="s">
        <v>65</v>
      </c>
      <c r="C123" s="28"/>
      <c r="D123" s="27" t="s">
        <v>66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23.25">
      <c r="A124" s="27"/>
      <c r="B124" s="29" t="s">
        <v>2</v>
      </c>
      <c r="C124" s="28">
        <f>SUM(C120:C123)</f>
        <v>15000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23.25">
      <c r="A125" s="32"/>
      <c r="B125" s="32"/>
      <c r="C125" s="3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23.25">
      <c r="A126" s="163" t="s">
        <v>254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Q126" s="56">
        <v>15</v>
      </c>
    </row>
    <row r="127" spans="1:10" ht="23.25">
      <c r="A127" s="164" t="s">
        <v>39</v>
      </c>
      <c r="B127" s="164"/>
      <c r="C127" s="164"/>
      <c r="D127" s="164"/>
      <c r="E127" s="164"/>
      <c r="F127" s="164"/>
      <c r="G127" s="164"/>
      <c r="H127" s="164"/>
      <c r="I127" s="164"/>
      <c r="J127" s="164"/>
    </row>
    <row r="128" ht="23.25">
      <c r="A128" s="1" t="s">
        <v>180</v>
      </c>
    </row>
    <row r="129" spans="1:17" ht="23.25">
      <c r="A129" s="22" t="s">
        <v>40</v>
      </c>
      <c r="B129" s="22" t="s">
        <v>41</v>
      </c>
      <c r="C129" s="22" t="s">
        <v>18</v>
      </c>
      <c r="D129" s="22" t="s">
        <v>42</v>
      </c>
      <c r="E129" s="22" t="s">
        <v>43</v>
      </c>
      <c r="F129" s="165" t="s">
        <v>133</v>
      </c>
      <c r="G129" s="166"/>
      <c r="H129" s="167"/>
      <c r="I129" s="165" t="s">
        <v>141</v>
      </c>
      <c r="J129" s="166"/>
      <c r="K129" s="166"/>
      <c r="L129" s="166"/>
      <c r="M129" s="166"/>
      <c r="N129" s="166"/>
      <c r="O129" s="166"/>
      <c r="P129" s="166"/>
      <c r="Q129" s="167"/>
    </row>
    <row r="130" spans="1:17" ht="23.25">
      <c r="A130" s="3"/>
      <c r="B130" s="3"/>
      <c r="C130" s="3"/>
      <c r="D130" s="3"/>
      <c r="E130" s="3"/>
      <c r="F130" s="2" t="s">
        <v>44</v>
      </c>
      <c r="G130" s="2" t="s">
        <v>45</v>
      </c>
      <c r="H130" s="2" t="s">
        <v>46</v>
      </c>
      <c r="I130" s="2" t="s">
        <v>47</v>
      </c>
      <c r="J130" s="2" t="s">
        <v>48</v>
      </c>
      <c r="K130" s="2" t="s">
        <v>49</v>
      </c>
      <c r="L130" s="2" t="s">
        <v>50</v>
      </c>
      <c r="M130" s="2" t="s">
        <v>51</v>
      </c>
      <c r="N130" s="2" t="s">
        <v>52</v>
      </c>
      <c r="O130" s="2" t="s">
        <v>53</v>
      </c>
      <c r="P130" s="2" t="s">
        <v>54</v>
      </c>
      <c r="Q130" s="2" t="s">
        <v>55</v>
      </c>
    </row>
    <row r="131" spans="1:17" ht="23.25">
      <c r="A131" s="23">
        <v>1</v>
      </c>
      <c r="B131" s="24" t="s">
        <v>279</v>
      </c>
      <c r="C131" s="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23.25">
      <c r="A132" s="26"/>
      <c r="B132" s="27" t="s">
        <v>59</v>
      </c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23.25">
      <c r="A133" s="26"/>
      <c r="B133" s="27" t="s">
        <v>252</v>
      </c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23.25">
      <c r="A134" s="26"/>
      <c r="B134" s="27" t="s">
        <v>60</v>
      </c>
      <c r="C134" s="28">
        <f>สรุปโครงการ!D31</f>
        <v>126000</v>
      </c>
      <c r="D134" s="27" t="s">
        <v>61</v>
      </c>
      <c r="E134" s="27" t="s">
        <v>69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23.25">
      <c r="A135" s="26"/>
      <c r="B135" s="27" t="s">
        <v>62</v>
      </c>
      <c r="C135" s="28"/>
      <c r="D135" s="27" t="s">
        <v>63</v>
      </c>
      <c r="E135" s="27" t="s">
        <v>70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23.25">
      <c r="A136" s="26"/>
      <c r="B136" s="27" t="s">
        <v>60</v>
      </c>
      <c r="C136" s="28">
        <f>สรุปโครงการ!D32</f>
        <v>137500</v>
      </c>
      <c r="D136" s="27" t="s">
        <v>64</v>
      </c>
      <c r="E136" s="27" t="s">
        <v>69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23.25">
      <c r="A137" s="26"/>
      <c r="B137" s="27" t="s">
        <v>65</v>
      </c>
      <c r="C137" s="28"/>
      <c r="D137" s="27" t="s">
        <v>66</v>
      </c>
      <c r="E137" s="27" t="s">
        <v>70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23.25">
      <c r="A138" s="26"/>
      <c r="B138" s="29" t="s">
        <v>2</v>
      </c>
      <c r="C138" s="28">
        <f>SUM(C134:C137)</f>
        <v>263500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23.25">
      <c r="A139" s="26"/>
      <c r="B139" s="29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23.25">
      <c r="A140" s="26">
        <v>2</v>
      </c>
      <c r="B140" s="38" t="s">
        <v>71</v>
      </c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23.25">
      <c r="A141" s="26"/>
      <c r="B141" s="38" t="s">
        <v>72</v>
      </c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23.25">
      <c r="A142" s="26"/>
      <c r="B142" s="27" t="s">
        <v>59</v>
      </c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23.25">
      <c r="A143" s="31"/>
      <c r="B143" s="27" t="s">
        <v>252</v>
      </c>
      <c r="C143" s="28"/>
      <c r="D143" s="27"/>
      <c r="E143" s="27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27"/>
    </row>
    <row r="144" spans="1:17" ht="23.25">
      <c r="A144" s="26"/>
      <c r="B144" s="27" t="s">
        <v>60</v>
      </c>
      <c r="C144" s="28">
        <f>สรุปโครงการ!D33</f>
        <v>45000</v>
      </c>
      <c r="D144" s="27" t="s">
        <v>61</v>
      </c>
      <c r="E144" s="27" t="s">
        <v>34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23.25">
      <c r="A145" s="27"/>
      <c r="B145" s="27" t="s">
        <v>62</v>
      </c>
      <c r="C145" s="35"/>
      <c r="D145" s="27" t="s">
        <v>63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30"/>
    </row>
    <row r="146" spans="1:17" ht="23.25">
      <c r="A146" s="27"/>
      <c r="B146" s="27" t="s">
        <v>60</v>
      </c>
      <c r="C146" s="28">
        <f>สรุปโครงการ!D34</f>
        <v>55000</v>
      </c>
      <c r="D146" s="27" t="s">
        <v>64</v>
      </c>
      <c r="E146" s="27" t="s">
        <v>34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23.25">
      <c r="A147" s="27"/>
      <c r="B147" s="27" t="s">
        <v>65</v>
      </c>
      <c r="C147" s="28"/>
      <c r="D147" s="27" t="s">
        <v>66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23.25">
      <c r="A148" s="27"/>
      <c r="B148" s="29" t="s">
        <v>2</v>
      </c>
      <c r="C148" s="28">
        <f>SUM(C144:C147)</f>
        <v>100000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23.25">
      <c r="A149" s="27"/>
      <c r="B149" s="27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23.25">
      <c r="A150" s="30"/>
      <c r="B150" s="33"/>
      <c r="C150" s="34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23.25">
      <c r="A151" s="163" t="s">
        <v>254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Q151" s="56">
        <v>16</v>
      </c>
    </row>
    <row r="152" spans="1:10" ht="23.25">
      <c r="A152" s="164" t="s">
        <v>39</v>
      </c>
      <c r="B152" s="164"/>
      <c r="C152" s="164"/>
      <c r="D152" s="164"/>
      <c r="E152" s="164"/>
      <c r="F152" s="164"/>
      <c r="G152" s="164"/>
      <c r="H152" s="164"/>
      <c r="I152" s="164"/>
      <c r="J152" s="164"/>
    </row>
    <row r="153" ht="23.25">
      <c r="A153" s="1" t="s">
        <v>180</v>
      </c>
    </row>
    <row r="154" spans="1:17" ht="23.25">
      <c r="A154" s="22" t="s">
        <v>40</v>
      </c>
      <c r="B154" s="22" t="s">
        <v>41</v>
      </c>
      <c r="C154" s="22" t="s">
        <v>18</v>
      </c>
      <c r="D154" s="22" t="s">
        <v>42</v>
      </c>
      <c r="E154" s="22" t="s">
        <v>43</v>
      </c>
      <c r="F154" s="165" t="s">
        <v>133</v>
      </c>
      <c r="G154" s="166"/>
      <c r="H154" s="167"/>
      <c r="I154" s="165" t="s">
        <v>141</v>
      </c>
      <c r="J154" s="166"/>
      <c r="K154" s="166"/>
      <c r="L154" s="166"/>
      <c r="M154" s="166"/>
      <c r="N154" s="166"/>
      <c r="O154" s="166"/>
      <c r="P154" s="166"/>
      <c r="Q154" s="167"/>
    </row>
    <row r="155" spans="1:17" ht="23.25">
      <c r="A155" s="3"/>
      <c r="B155" s="3"/>
      <c r="C155" s="3"/>
      <c r="D155" s="3"/>
      <c r="E155" s="3"/>
      <c r="F155" s="2" t="s">
        <v>44</v>
      </c>
      <c r="G155" s="2" t="s">
        <v>45</v>
      </c>
      <c r="H155" s="2" t="s">
        <v>46</v>
      </c>
      <c r="I155" s="2" t="s">
        <v>47</v>
      </c>
      <c r="J155" s="2" t="s">
        <v>48</v>
      </c>
      <c r="K155" s="2" t="s">
        <v>49</v>
      </c>
      <c r="L155" s="2" t="s">
        <v>50</v>
      </c>
      <c r="M155" s="2" t="s">
        <v>51</v>
      </c>
      <c r="N155" s="2" t="s">
        <v>52</v>
      </c>
      <c r="O155" s="2" t="s">
        <v>53</v>
      </c>
      <c r="P155" s="2" t="s">
        <v>54</v>
      </c>
      <c r="Q155" s="2" t="s">
        <v>55</v>
      </c>
    </row>
    <row r="156" spans="1:17" ht="23.25">
      <c r="A156" s="23">
        <v>3</v>
      </c>
      <c r="B156" s="36" t="s">
        <v>195</v>
      </c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23.25">
      <c r="A157" s="26"/>
      <c r="B157" s="27" t="s">
        <v>196</v>
      </c>
      <c r="C157" s="2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23.25">
      <c r="A158" s="26"/>
      <c r="B158" s="27" t="s">
        <v>59</v>
      </c>
      <c r="C158" s="2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23.25">
      <c r="A159" s="26"/>
      <c r="B159" s="27" t="s">
        <v>252</v>
      </c>
      <c r="C159" s="28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23.25">
      <c r="A160" s="26"/>
      <c r="B160" s="27" t="s">
        <v>60</v>
      </c>
      <c r="C160" s="28">
        <f>สรุปโครงการ!D35</f>
        <v>32500</v>
      </c>
      <c r="D160" s="27" t="s">
        <v>61</v>
      </c>
      <c r="E160" s="27" t="s">
        <v>69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23.25">
      <c r="A161" s="26"/>
      <c r="B161" s="27" t="s">
        <v>62</v>
      </c>
      <c r="C161" s="35"/>
      <c r="D161" s="27" t="s">
        <v>63</v>
      </c>
      <c r="E161" s="27" t="s">
        <v>70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23.25">
      <c r="A162" s="26"/>
      <c r="B162" s="27" t="s">
        <v>60</v>
      </c>
      <c r="C162" s="28">
        <f>สรุปโครงการ!D36</f>
        <v>30000</v>
      </c>
      <c r="D162" s="27" t="s">
        <v>64</v>
      </c>
      <c r="E162" s="27" t="s">
        <v>69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23.25">
      <c r="A163" s="26"/>
      <c r="B163" s="27" t="s">
        <v>65</v>
      </c>
      <c r="C163" s="28"/>
      <c r="D163" s="27" t="s">
        <v>66</v>
      </c>
      <c r="E163" s="27" t="s">
        <v>70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23.25">
      <c r="A164" s="26"/>
      <c r="B164" s="29" t="s">
        <v>2</v>
      </c>
      <c r="C164" s="28">
        <f>SUM(C160:C163)</f>
        <v>62500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23.25">
      <c r="A165" s="26"/>
      <c r="B165" s="29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23.25">
      <c r="A166" s="26">
        <v>4</v>
      </c>
      <c r="B166" s="27" t="s">
        <v>73</v>
      </c>
      <c r="C166" s="2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23.25">
      <c r="A167" s="26"/>
      <c r="B167" s="4" t="s">
        <v>74</v>
      </c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23.25">
      <c r="A168" s="26"/>
      <c r="B168" s="36" t="s">
        <v>59</v>
      </c>
      <c r="C168" s="39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23.25">
      <c r="A169" s="26"/>
      <c r="B169" s="27" t="s">
        <v>252</v>
      </c>
      <c r="C169" s="28">
        <v>4000</v>
      </c>
      <c r="D169" s="27" t="s">
        <v>75</v>
      </c>
      <c r="E169" s="27" t="s">
        <v>75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23.25">
      <c r="A170" s="31"/>
      <c r="B170" s="27" t="s">
        <v>76</v>
      </c>
      <c r="C170" s="28">
        <v>4000</v>
      </c>
      <c r="D170" s="27" t="s">
        <v>77</v>
      </c>
      <c r="E170" s="27" t="s">
        <v>77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23.25">
      <c r="A171" s="26"/>
      <c r="B171" s="27"/>
      <c r="C171" s="28">
        <v>4000</v>
      </c>
      <c r="D171" s="30" t="s">
        <v>78</v>
      </c>
      <c r="E171" s="30" t="s">
        <v>78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23.25">
      <c r="A172" s="27"/>
      <c r="B172" s="27"/>
      <c r="C172" s="28">
        <v>4000</v>
      </c>
      <c r="D172" s="27" t="s">
        <v>98</v>
      </c>
      <c r="E172" s="27" t="s">
        <v>98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23.25">
      <c r="A173" s="27"/>
      <c r="B173" s="29"/>
      <c r="C173" s="28">
        <v>4000</v>
      </c>
      <c r="D173" s="27" t="s">
        <v>97</v>
      </c>
      <c r="E173" s="27" t="s">
        <v>97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23.25">
      <c r="A174" s="27"/>
      <c r="B174" s="27"/>
      <c r="C174" s="28">
        <v>4000</v>
      </c>
      <c r="D174" s="27" t="s">
        <v>99</v>
      </c>
      <c r="E174" s="27" t="s">
        <v>99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23.25">
      <c r="A175" s="32"/>
      <c r="B175" s="33" t="s">
        <v>2</v>
      </c>
      <c r="C175" s="34">
        <f>SUM(C169:C174)</f>
        <v>24000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23.25">
      <c r="A176" s="163" t="s">
        <v>254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Q176" s="56">
        <v>17</v>
      </c>
    </row>
    <row r="177" spans="1:10" ht="23.25">
      <c r="A177" s="164" t="s">
        <v>39</v>
      </c>
      <c r="B177" s="164"/>
      <c r="C177" s="164"/>
      <c r="D177" s="164"/>
      <c r="E177" s="164"/>
      <c r="F177" s="164"/>
      <c r="G177" s="164"/>
      <c r="H177" s="164"/>
      <c r="I177" s="164"/>
      <c r="J177" s="164"/>
    </row>
    <row r="178" ht="23.25">
      <c r="A178" s="1" t="s">
        <v>180</v>
      </c>
    </row>
    <row r="179" spans="1:17" ht="23.25">
      <c r="A179" s="22" t="s">
        <v>40</v>
      </c>
      <c r="B179" s="22" t="s">
        <v>41</v>
      </c>
      <c r="C179" s="22" t="s">
        <v>18</v>
      </c>
      <c r="D179" s="22" t="s">
        <v>42</v>
      </c>
      <c r="E179" s="22" t="s">
        <v>43</v>
      </c>
      <c r="F179" s="165" t="s">
        <v>133</v>
      </c>
      <c r="G179" s="166"/>
      <c r="H179" s="167"/>
      <c r="I179" s="165" t="s">
        <v>141</v>
      </c>
      <c r="J179" s="166"/>
      <c r="K179" s="166"/>
      <c r="L179" s="166"/>
      <c r="M179" s="166"/>
      <c r="N179" s="166"/>
      <c r="O179" s="166"/>
      <c r="P179" s="166"/>
      <c r="Q179" s="167"/>
    </row>
    <row r="180" spans="1:17" ht="23.25">
      <c r="A180" s="3"/>
      <c r="B180" s="3"/>
      <c r="C180" s="3"/>
      <c r="D180" s="3"/>
      <c r="E180" s="3"/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48</v>
      </c>
      <c r="K180" s="2" t="s">
        <v>49</v>
      </c>
      <c r="L180" s="2" t="s">
        <v>50</v>
      </c>
      <c r="M180" s="2" t="s">
        <v>51</v>
      </c>
      <c r="N180" s="2" t="s">
        <v>52</v>
      </c>
      <c r="O180" s="2" t="s">
        <v>53</v>
      </c>
      <c r="P180" s="2" t="s">
        <v>54</v>
      </c>
      <c r="Q180" s="2" t="s">
        <v>55</v>
      </c>
    </row>
    <row r="181" spans="1:17" ht="23.25">
      <c r="A181" s="23">
        <v>5</v>
      </c>
      <c r="B181" s="36" t="s">
        <v>225</v>
      </c>
      <c r="C181" s="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23.25">
      <c r="A182" s="26"/>
      <c r="B182" s="27" t="s">
        <v>226</v>
      </c>
      <c r="C182" s="28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23.25">
      <c r="A183" s="26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23.25">
      <c r="A184" s="26"/>
      <c r="B184" s="27" t="s">
        <v>59</v>
      </c>
      <c r="C184" s="28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23.25">
      <c r="A185" s="26"/>
      <c r="B185" s="27" t="s">
        <v>252</v>
      </c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23.25">
      <c r="A186" s="26"/>
      <c r="B186" s="27" t="s">
        <v>60</v>
      </c>
      <c r="C186" s="28">
        <f>สรุปโครงการ!D39</f>
        <v>127530</v>
      </c>
      <c r="D186" s="27" t="s">
        <v>61</v>
      </c>
      <c r="E186" s="27" t="s">
        <v>69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23.25">
      <c r="A187" s="26"/>
      <c r="B187" s="27" t="s">
        <v>62</v>
      </c>
      <c r="C187" s="28"/>
      <c r="D187" s="27" t="s">
        <v>63</v>
      </c>
      <c r="E187" s="27" t="s">
        <v>70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23.25">
      <c r="A188" s="26"/>
      <c r="B188" s="27" t="s">
        <v>60</v>
      </c>
      <c r="C188" s="28">
        <f>สรุปโครงการ!D40</f>
        <v>121100</v>
      </c>
      <c r="D188" s="27" t="s">
        <v>64</v>
      </c>
      <c r="E188" s="27" t="s">
        <v>69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23.25">
      <c r="A189" s="26"/>
      <c r="B189" s="27" t="s">
        <v>65</v>
      </c>
      <c r="C189" s="28"/>
      <c r="D189" s="27" t="s">
        <v>66</v>
      </c>
      <c r="E189" s="27" t="s">
        <v>70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23.25">
      <c r="A190" s="26"/>
      <c r="B190" s="29" t="s">
        <v>2</v>
      </c>
      <c r="C190" s="28">
        <f>SUM(C186:C189)</f>
        <v>248630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23.25">
      <c r="A191" s="26"/>
      <c r="B191" s="30"/>
      <c r="C191" s="35"/>
      <c r="D191" s="30"/>
      <c r="E191" s="30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23.25">
      <c r="A192" s="26">
        <v>6</v>
      </c>
      <c r="B192" s="27" t="s">
        <v>207</v>
      </c>
      <c r="C192" s="28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23.25">
      <c r="A193" s="26"/>
      <c r="B193" s="27" t="s">
        <v>208</v>
      </c>
      <c r="C193" s="28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23.25">
      <c r="A194" s="26"/>
      <c r="B194" s="27" t="s">
        <v>197</v>
      </c>
      <c r="C194" s="28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23.25">
      <c r="A195" s="31"/>
      <c r="B195" s="27" t="s">
        <v>253</v>
      </c>
      <c r="C195" s="28"/>
      <c r="D195" s="27"/>
      <c r="E195" s="27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23.25">
      <c r="A196" s="26"/>
      <c r="B196" s="27" t="s">
        <v>60</v>
      </c>
      <c r="C196" s="28">
        <f>สรุปโครงการ!D41</f>
        <v>6000</v>
      </c>
      <c r="D196" s="27" t="s">
        <v>61</v>
      </c>
      <c r="E196" s="27" t="s">
        <v>69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23.25">
      <c r="A197" s="27"/>
      <c r="B197" s="27" t="s">
        <v>62</v>
      </c>
      <c r="C197" s="28"/>
      <c r="D197" s="27" t="s">
        <v>63</v>
      </c>
      <c r="E197" s="27" t="s">
        <v>70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23.25">
      <c r="A198" s="27"/>
      <c r="B198" s="27" t="s">
        <v>60</v>
      </c>
      <c r="C198" s="28">
        <f>สรุปโครงการ!D42</f>
        <v>16000</v>
      </c>
      <c r="D198" s="27" t="s">
        <v>64</v>
      </c>
      <c r="E198" s="27" t="s">
        <v>69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23.25">
      <c r="A199" s="27"/>
      <c r="B199" s="27" t="s">
        <v>65</v>
      </c>
      <c r="C199" s="28"/>
      <c r="D199" s="27" t="s">
        <v>66</v>
      </c>
      <c r="E199" s="27" t="s">
        <v>70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23.25">
      <c r="A200" s="32"/>
      <c r="B200" s="33" t="s">
        <v>2</v>
      </c>
      <c r="C200" s="34">
        <f>SUM(C196:C199)</f>
        <v>22000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23.25">
      <c r="A201" s="163" t="s">
        <v>254</v>
      </c>
      <c r="B201" s="163"/>
      <c r="C201" s="163"/>
      <c r="D201" s="163"/>
      <c r="E201" s="163"/>
      <c r="F201" s="163"/>
      <c r="G201" s="163"/>
      <c r="H201" s="163"/>
      <c r="I201" s="163"/>
      <c r="J201" s="163"/>
      <c r="Q201" s="56">
        <v>18</v>
      </c>
    </row>
    <row r="202" spans="1:10" ht="23.25">
      <c r="A202" s="164" t="s">
        <v>39</v>
      </c>
      <c r="B202" s="164"/>
      <c r="C202" s="164"/>
      <c r="D202" s="164"/>
      <c r="E202" s="164"/>
      <c r="F202" s="164"/>
      <c r="G202" s="164"/>
      <c r="H202" s="164"/>
      <c r="I202" s="164"/>
      <c r="J202" s="164"/>
    </row>
    <row r="203" ht="23.25">
      <c r="A203" s="1" t="s">
        <v>180</v>
      </c>
    </row>
    <row r="204" spans="1:17" ht="23.25">
      <c r="A204" s="22" t="s">
        <v>40</v>
      </c>
      <c r="B204" s="22" t="s">
        <v>41</v>
      </c>
      <c r="C204" s="22" t="s">
        <v>18</v>
      </c>
      <c r="D204" s="22" t="s">
        <v>42</v>
      </c>
      <c r="E204" s="22" t="s">
        <v>43</v>
      </c>
      <c r="F204" s="165" t="s">
        <v>133</v>
      </c>
      <c r="G204" s="166"/>
      <c r="H204" s="167"/>
      <c r="I204" s="165" t="s">
        <v>141</v>
      </c>
      <c r="J204" s="166"/>
      <c r="K204" s="166"/>
      <c r="L204" s="166"/>
      <c r="M204" s="166"/>
      <c r="N204" s="166"/>
      <c r="O204" s="166"/>
      <c r="P204" s="166"/>
      <c r="Q204" s="167"/>
    </row>
    <row r="205" spans="1:17" ht="23.25">
      <c r="A205" s="3"/>
      <c r="B205" s="3"/>
      <c r="C205" s="3"/>
      <c r="D205" s="3"/>
      <c r="E205" s="3"/>
      <c r="F205" s="2" t="s">
        <v>44</v>
      </c>
      <c r="G205" s="2" t="s">
        <v>45</v>
      </c>
      <c r="H205" s="2" t="s">
        <v>46</v>
      </c>
      <c r="I205" s="2" t="s">
        <v>47</v>
      </c>
      <c r="J205" s="2" t="s">
        <v>48</v>
      </c>
      <c r="K205" s="2" t="s">
        <v>49</v>
      </c>
      <c r="L205" s="2" t="s">
        <v>50</v>
      </c>
      <c r="M205" s="2" t="s">
        <v>51</v>
      </c>
      <c r="N205" s="2" t="s">
        <v>52</v>
      </c>
      <c r="O205" s="2" t="s">
        <v>53</v>
      </c>
      <c r="P205" s="2" t="s">
        <v>54</v>
      </c>
      <c r="Q205" s="2" t="s">
        <v>55</v>
      </c>
    </row>
    <row r="206" spans="1:17" ht="23.25">
      <c r="A206" s="23">
        <v>7</v>
      </c>
      <c r="B206" s="36" t="s">
        <v>100</v>
      </c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23.25">
      <c r="A207" s="26"/>
      <c r="B207" s="27" t="s">
        <v>101</v>
      </c>
      <c r="C207" s="2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23.25">
      <c r="A208" s="26"/>
      <c r="B208" s="27" t="s">
        <v>59</v>
      </c>
      <c r="C208" s="28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23.25">
      <c r="A209" s="26"/>
      <c r="B209" s="27" t="s">
        <v>252</v>
      </c>
      <c r="C209" s="2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23.25">
      <c r="A210" s="26"/>
      <c r="B210" s="27" t="s">
        <v>60</v>
      </c>
      <c r="C210" s="28">
        <f>สรุปโครงการ!D43</f>
        <v>12000</v>
      </c>
      <c r="D210" s="27" t="s">
        <v>61</v>
      </c>
      <c r="E210" s="27" t="s">
        <v>69</v>
      </c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23.25">
      <c r="A211" s="26"/>
      <c r="B211" s="27" t="s">
        <v>62</v>
      </c>
      <c r="C211" s="28"/>
      <c r="D211" s="27" t="s">
        <v>63</v>
      </c>
      <c r="E211" s="27" t="s">
        <v>70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23.25">
      <c r="A212" s="26"/>
      <c r="B212" s="27" t="s">
        <v>60</v>
      </c>
      <c r="C212" s="28">
        <f>สรุปโครงการ!D44</f>
        <v>14000</v>
      </c>
      <c r="D212" s="27" t="s">
        <v>64</v>
      </c>
      <c r="E212" s="27" t="s">
        <v>69</v>
      </c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23.25">
      <c r="A213" s="26"/>
      <c r="B213" s="27" t="s">
        <v>65</v>
      </c>
      <c r="C213" s="28"/>
      <c r="D213" s="27" t="s">
        <v>66</v>
      </c>
      <c r="E213" s="27" t="s">
        <v>70</v>
      </c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23.25">
      <c r="A214" s="26"/>
      <c r="B214" s="29" t="s">
        <v>2</v>
      </c>
      <c r="C214" s="28">
        <f>SUM(C210:C213)</f>
        <v>26000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23.25">
      <c r="A215" s="26"/>
      <c r="B215" s="29"/>
      <c r="C215" s="28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23.25">
      <c r="A216" s="26"/>
      <c r="B216" s="30"/>
      <c r="C216" s="35"/>
      <c r="D216" s="30"/>
      <c r="E216" s="30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23.25">
      <c r="A217" s="26">
        <v>8</v>
      </c>
      <c r="B217" s="27" t="s">
        <v>280</v>
      </c>
      <c r="C217" s="28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23.25">
      <c r="A218" s="26"/>
      <c r="B218" s="40" t="s">
        <v>281</v>
      </c>
      <c r="C218" s="28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23.25">
      <c r="A219" s="26"/>
      <c r="B219" s="40" t="s">
        <v>59</v>
      </c>
      <c r="C219" s="2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23.25">
      <c r="A220" s="31"/>
      <c r="B220" s="40" t="s">
        <v>252</v>
      </c>
      <c r="C220" s="28"/>
      <c r="D220" s="27"/>
      <c r="E220" s="27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23.25">
      <c r="A221" s="26"/>
      <c r="B221" s="27" t="s">
        <v>60</v>
      </c>
      <c r="C221" s="28">
        <f>สรุปโครงการ!D45</f>
        <v>20000</v>
      </c>
      <c r="D221" s="27" t="s">
        <v>61</v>
      </c>
      <c r="E221" s="27" t="s">
        <v>69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23.25">
      <c r="A222" s="27"/>
      <c r="B222" s="27" t="s">
        <v>62</v>
      </c>
      <c r="C222" s="28"/>
      <c r="D222" s="27" t="s">
        <v>63</v>
      </c>
      <c r="E222" s="27" t="s">
        <v>70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23.25">
      <c r="A223" s="27"/>
      <c r="B223" s="27" t="s">
        <v>60</v>
      </c>
      <c r="C223" s="28">
        <f>สรุปโครงการ!D46</f>
        <v>20000</v>
      </c>
      <c r="D223" s="27" t="s">
        <v>64</v>
      </c>
      <c r="E223" s="27" t="s">
        <v>69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23.25">
      <c r="A224" s="27"/>
      <c r="B224" s="27" t="s">
        <v>65</v>
      </c>
      <c r="C224" s="28"/>
      <c r="D224" s="27" t="s">
        <v>66</v>
      </c>
      <c r="E224" s="27" t="s">
        <v>70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23.25">
      <c r="A225" s="32"/>
      <c r="B225" s="33" t="s">
        <v>2</v>
      </c>
      <c r="C225" s="34">
        <f>SUM(C221:C224)</f>
        <v>40000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23.25">
      <c r="A226" s="163" t="s">
        <v>254</v>
      </c>
      <c r="B226" s="163"/>
      <c r="C226" s="163"/>
      <c r="D226" s="163"/>
      <c r="E226" s="163"/>
      <c r="F226" s="163"/>
      <c r="G226" s="163"/>
      <c r="H226" s="163"/>
      <c r="I226" s="163"/>
      <c r="J226" s="163"/>
      <c r="Q226" s="56">
        <v>19</v>
      </c>
    </row>
    <row r="227" spans="1:10" ht="23.25">
      <c r="A227" s="164" t="s">
        <v>39</v>
      </c>
      <c r="B227" s="164"/>
      <c r="C227" s="164"/>
      <c r="D227" s="164"/>
      <c r="E227" s="164"/>
      <c r="F227" s="164"/>
      <c r="G227" s="164"/>
      <c r="H227" s="164"/>
      <c r="I227" s="164"/>
      <c r="J227" s="164"/>
    </row>
    <row r="228" ht="23.25">
      <c r="A228" s="1" t="s">
        <v>180</v>
      </c>
    </row>
    <row r="229" spans="1:17" ht="23.25">
      <c r="A229" s="22" t="s">
        <v>40</v>
      </c>
      <c r="B229" s="22" t="s">
        <v>41</v>
      </c>
      <c r="C229" s="22" t="s">
        <v>18</v>
      </c>
      <c r="D229" s="22" t="s">
        <v>42</v>
      </c>
      <c r="E229" s="22" t="s">
        <v>43</v>
      </c>
      <c r="F229" s="165" t="s">
        <v>133</v>
      </c>
      <c r="G229" s="166"/>
      <c r="H229" s="167"/>
      <c r="I229" s="165" t="s">
        <v>141</v>
      </c>
      <c r="J229" s="166"/>
      <c r="K229" s="166"/>
      <c r="L229" s="166"/>
      <c r="M229" s="166"/>
      <c r="N229" s="166"/>
      <c r="O229" s="166"/>
      <c r="P229" s="166"/>
      <c r="Q229" s="167"/>
    </row>
    <row r="230" spans="1:17" ht="23.25">
      <c r="A230" s="3"/>
      <c r="B230" s="3"/>
      <c r="C230" s="3"/>
      <c r="D230" s="3"/>
      <c r="E230" s="3"/>
      <c r="F230" s="2" t="s">
        <v>44</v>
      </c>
      <c r="G230" s="2" t="s">
        <v>45</v>
      </c>
      <c r="H230" s="2" t="s">
        <v>46</v>
      </c>
      <c r="I230" s="2" t="s">
        <v>47</v>
      </c>
      <c r="J230" s="2" t="s">
        <v>48</v>
      </c>
      <c r="K230" s="2" t="s">
        <v>49</v>
      </c>
      <c r="L230" s="2" t="s">
        <v>50</v>
      </c>
      <c r="M230" s="2" t="s">
        <v>51</v>
      </c>
      <c r="N230" s="2" t="s">
        <v>52</v>
      </c>
      <c r="O230" s="2" t="s">
        <v>53</v>
      </c>
      <c r="P230" s="2" t="s">
        <v>54</v>
      </c>
      <c r="Q230" s="2" t="s">
        <v>55</v>
      </c>
    </row>
    <row r="231" spans="1:17" ht="23.25">
      <c r="A231" s="23">
        <v>9</v>
      </c>
      <c r="B231" s="36" t="s">
        <v>137</v>
      </c>
      <c r="C231" s="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23.25">
      <c r="A232" s="26"/>
      <c r="B232" s="36" t="s">
        <v>282</v>
      </c>
      <c r="C232" s="3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ht="23.25">
      <c r="A233" s="26"/>
      <c r="B233" s="27" t="s">
        <v>59</v>
      </c>
      <c r="C233" s="2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ht="23.25">
      <c r="A234" s="26"/>
      <c r="B234" s="27" t="s">
        <v>252</v>
      </c>
      <c r="C234" s="28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23.25">
      <c r="A235" s="26"/>
      <c r="B235" s="27" t="s">
        <v>138</v>
      </c>
      <c r="C235" s="28">
        <f>สรุปโครงการ!D47</f>
        <v>40000</v>
      </c>
      <c r="D235" s="27" t="s">
        <v>22</v>
      </c>
      <c r="E235" s="27" t="s">
        <v>69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ht="23.25">
      <c r="A236" s="26"/>
      <c r="B236" s="27" t="s">
        <v>220</v>
      </c>
      <c r="C236" s="28">
        <f>สรุปโครงการ!D48</f>
        <v>12000</v>
      </c>
      <c r="D236" s="27" t="s">
        <v>136</v>
      </c>
      <c r="E236" s="27" t="s">
        <v>32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ht="23.25">
      <c r="A237" s="26"/>
      <c r="B237" s="27" t="s">
        <v>219</v>
      </c>
      <c r="C237" s="28">
        <f>สรุปโครงการ!D49</f>
        <v>8000</v>
      </c>
      <c r="D237" s="27" t="s">
        <v>140</v>
      </c>
      <c r="E237" s="27" t="s">
        <v>139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23.25">
      <c r="A238" s="26"/>
      <c r="B238" s="27" t="s">
        <v>218</v>
      </c>
      <c r="C238" s="28">
        <f>สรุปโครงการ!D50</f>
        <v>4000</v>
      </c>
      <c r="D238" s="27" t="s">
        <v>211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23.25">
      <c r="A239" s="26"/>
      <c r="B239" s="26" t="s">
        <v>2</v>
      </c>
      <c r="C239" s="28">
        <f>SUM(C235:C238)</f>
        <v>64000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23.25">
      <c r="A240" s="26"/>
      <c r="B240" s="27"/>
      <c r="C240" s="28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ht="23.25">
      <c r="A241" s="26">
        <v>10</v>
      </c>
      <c r="B241" s="27" t="s">
        <v>240</v>
      </c>
      <c r="C241" s="28"/>
      <c r="D241" s="30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ht="23.25">
      <c r="A242" s="26"/>
      <c r="B242" s="36" t="s">
        <v>241</v>
      </c>
      <c r="C242" s="37"/>
      <c r="D242" s="27"/>
      <c r="E242" s="36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ht="23.25">
      <c r="A243" s="26"/>
      <c r="B243" s="27" t="s">
        <v>59</v>
      </c>
      <c r="C243" s="28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ht="23.25">
      <c r="A244" s="26"/>
      <c r="B244" s="27" t="s">
        <v>252</v>
      </c>
      <c r="C244" s="28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ht="23.25">
      <c r="A245" s="31"/>
      <c r="B245" s="27" t="s">
        <v>60</v>
      </c>
      <c r="C245" s="28">
        <f>สรุปโครงการ!D51</f>
        <v>110000</v>
      </c>
      <c r="D245" s="27" t="s">
        <v>79</v>
      </c>
      <c r="E245" s="27" t="s">
        <v>204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23.25">
      <c r="A246" s="26"/>
      <c r="B246" s="27" t="s">
        <v>79</v>
      </c>
      <c r="C246" s="2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ht="23.25">
      <c r="A247" s="27"/>
      <c r="B247" s="29" t="s">
        <v>2</v>
      </c>
      <c r="C247" s="28">
        <f>SUM(C243:C246)</f>
        <v>110000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ht="23.25">
      <c r="A248" s="27"/>
      <c r="B248" s="27"/>
      <c r="C248" s="28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23.25">
      <c r="A249" s="27"/>
      <c r="B249" s="29"/>
      <c r="C249" s="28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23.25">
      <c r="A250" s="32"/>
      <c r="B250" s="33"/>
      <c r="C250" s="3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23.25">
      <c r="A251" s="163" t="s">
        <v>254</v>
      </c>
      <c r="B251" s="163"/>
      <c r="C251" s="163"/>
      <c r="D251" s="163"/>
      <c r="E251" s="163"/>
      <c r="F251" s="163"/>
      <c r="G251" s="163"/>
      <c r="H251" s="163"/>
      <c r="I251" s="163"/>
      <c r="J251" s="163"/>
      <c r="Q251" s="56">
        <v>20</v>
      </c>
    </row>
    <row r="252" spans="1:10" ht="23.25">
      <c r="A252" s="164" t="s">
        <v>39</v>
      </c>
      <c r="B252" s="164"/>
      <c r="C252" s="164"/>
      <c r="D252" s="164"/>
      <c r="E252" s="164"/>
      <c r="F252" s="164"/>
      <c r="G252" s="164"/>
      <c r="H252" s="164"/>
      <c r="I252" s="164"/>
      <c r="J252" s="164"/>
    </row>
    <row r="253" ht="23.25">
      <c r="A253" s="1" t="s">
        <v>180</v>
      </c>
    </row>
    <row r="254" spans="1:17" ht="23.25">
      <c r="A254" s="22" t="s">
        <v>40</v>
      </c>
      <c r="B254" s="22" t="s">
        <v>41</v>
      </c>
      <c r="C254" s="22" t="s">
        <v>18</v>
      </c>
      <c r="D254" s="22" t="s">
        <v>42</v>
      </c>
      <c r="E254" s="22" t="s">
        <v>43</v>
      </c>
      <c r="F254" s="165" t="s">
        <v>133</v>
      </c>
      <c r="G254" s="166"/>
      <c r="H254" s="167"/>
      <c r="I254" s="165" t="s">
        <v>141</v>
      </c>
      <c r="J254" s="166"/>
      <c r="K254" s="166"/>
      <c r="L254" s="166"/>
      <c r="M254" s="166"/>
      <c r="N254" s="166"/>
      <c r="O254" s="166"/>
      <c r="P254" s="166"/>
      <c r="Q254" s="167"/>
    </row>
    <row r="255" spans="1:17" ht="23.25">
      <c r="A255" s="3"/>
      <c r="B255" s="3"/>
      <c r="C255" s="3"/>
      <c r="D255" s="3"/>
      <c r="E255" s="3"/>
      <c r="F255" s="2" t="s">
        <v>44</v>
      </c>
      <c r="G255" s="2" t="s">
        <v>45</v>
      </c>
      <c r="H255" s="2" t="s">
        <v>46</v>
      </c>
      <c r="I255" s="2" t="s">
        <v>47</v>
      </c>
      <c r="J255" s="2" t="s">
        <v>48</v>
      </c>
      <c r="K255" s="2" t="s">
        <v>49</v>
      </c>
      <c r="L255" s="2" t="s">
        <v>50</v>
      </c>
      <c r="M255" s="2" t="s">
        <v>51</v>
      </c>
      <c r="N255" s="2" t="s">
        <v>52</v>
      </c>
      <c r="O255" s="2" t="s">
        <v>53</v>
      </c>
      <c r="P255" s="2" t="s">
        <v>54</v>
      </c>
      <c r="Q255" s="2" t="s">
        <v>55</v>
      </c>
    </row>
    <row r="256" spans="1:17" ht="23.25">
      <c r="A256" s="23">
        <v>11</v>
      </c>
      <c r="B256" s="36" t="s">
        <v>283</v>
      </c>
      <c r="C256" s="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23.25">
      <c r="A257" s="26"/>
      <c r="B257" s="36" t="s">
        <v>284</v>
      </c>
      <c r="C257" s="3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23.25">
      <c r="A258" s="26"/>
      <c r="B258" s="27" t="s">
        <v>59</v>
      </c>
      <c r="C258" s="28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23.25">
      <c r="A259" s="26"/>
      <c r="B259" s="27" t="s">
        <v>252</v>
      </c>
      <c r="C259" s="28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ht="23.25">
      <c r="A260" s="26"/>
      <c r="B260" s="27" t="s">
        <v>217</v>
      </c>
      <c r="C260" s="28">
        <f>สรุปโครงการ!D59</f>
        <v>30000</v>
      </c>
      <c r="D260" s="27" t="s">
        <v>213</v>
      </c>
      <c r="E260" s="27" t="s">
        <v>69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ht="23.25">
      <c r="A261" s="26"/>
      <c r="B261" s="27" t="s">
        <v>242</v>
      </c>
      <c r="C261" s="28">
        <f>สรุปโครงการ!D60</f>
        <v>30000</v>
      </c>
      <c r="D261" s="27" t="s">
        <v>229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ht="23.25">
      <c r="A262" s="26"/>
      <c r="B262" s="26" t="s">
        <v>2</v>
      </c>
      <c r="C262" s="28">
        <f>SUM(C260:C261)</f>
        <v>60000</v>
      </c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ht="23.25">
      <c r="A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ht="23.25">
      <c r="A264" s="26"/>
      <c r="B264" s="27"/>
      <c r="C264" s="28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23.25">
      <c r="A265" s="26"/>
      <c r="B265" s="27"/>
      <c r="C265" s="28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23.25">
      <c r="A266" s="26">
        <v>12</v>
      </c>
      <c r="B266" s="27" t="s">
        <v>243</v>
      </c>
      <c r="C266" s="28"/>
      <c r="D266" s="30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23.25">
      <c r="A267" s="26"/>
      <c r="B267" s="36"/>
      <c r="C267" s="37"/>
      <c r="D267" s="27"/>
      <c r="E267" s="36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ht="23.25">
      <c r="A268" s="26"/>
      <c r="B268" s="27" t="s">
        <v>59</v>
      </c>
      <c r="C268" s="28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ht="23.25">
      <c r="A269" s="26"/>
      <c r="B269" s="27" t="s">
        <v>252</v>
      </c>
      <c r="C269" s="28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ht="23.25">
      <c r="A270" s="31"/>
      <c r="B270" s="27" t="s">
        <v>60</v>
      </c>
      <c r="C270" s="28">
        <f>สรุปโครงการ!D61</f>
        <v>3000</v>
      </c>
      <c r="D270" s="27" t="s">
        <v>61</v>
      </c>
      <c r="E270" s="27" t="s">
        <v>111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23.25">
      <c r="A271" s="26"/>
      <c r="B271" s="27" t="s">
        <v>221</v>
      </c>
      <c r="C271" s="28"/>
      <c r="D271" s="27" t="s">
        <v>63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23.25">
      <c r="A272" s="27"/>
      <c r="B272" s="29"/>
      <c r="C272" s="28">
        <f>สรุปโครงการ!D62</f>
        <v>15000</v>
      </c>
      <c r="D272" s="27" t="s">
        <v>64</v>
      </c>
      <c r="E272" s="27" t="s">
        <v>112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23.25">
      <c r="A273" s="27"/>
      <c r="B273" s="27"/>
      <c r="C273" s="28"/>
      <c r="D273" s="27" t="s">
        <v>66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23.25">
      <c r="A274" s="27"/>
      <c r="B274" s="26" t="s">
        <v>2</v>
      </c>
      <c r="C274" s="28">
        <f>SUM(C270:C273)</f>
        <v>18000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23.25">
      <c r="A275" s="32"/>
      <c r="B275" s="33"/>
      <c r="C275" s="34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23.25">
      <c r="A276" s="163" t="s">
        <v>254</v>
      </c>
      <c r="B276" s="163"/>
      <c r="C276" s="163"/>
      <c r="D276" s="163"/>
      <c r="E276" s="163"/>
      <c r="F276" s="163"/>
      <c r="G276" s="163"/>
      <c r="H276" s="163"/>
      <c r="I276" s="163"/>
      <c r="J276" s="163"/>
      <c r="Q276" s="56">
        <v>21</v>
      </c>
    </row>
    <row r="277" spans="1:10" ht="23.25">
      <c r="A277" s="164" t="s">
        <v>39</v>
      </c>
      <c r="B277" s="164"/>
      <c r="C277" s="164"/>
      <c r="D277" s="164"/>
      <c r="E277" s="164"/>
      <c r="F277" s="164"/>
      <c r="G277" s="164"/>
      <c r="H277" s="164"/>
      <c r="I277" s="164"/>
      <c r="J277" s="164"/>
    </row>
    <row r="278" ht="23.25">
      <c r="A278" s="1" t="s">
        <v>181</v>
      </c>
    </row>
    <row r="279" spans="1:17" ht="23.25">
      <c r="A279" s="22" t="s">
        <v>40</v>
      </c>
      <c r="B279" s="22" t="s">
        <v>41</v>
      </c>
      <c r="C279" s="22" t="s">
        <v>18</v>
      </c>
      <c r="D279" s="22" t="s">
        <v>42</v>
      </c>
      <c r="E279" s="22" t="s">
        <v>43</v>
      </c>
      <c r="F279" s="165" t="s">
        <v>133</v>
      </c>
      <c r="G279" s="166"/>
      <c r="H279" s="167"/>
      <c r="I279" s="165" t="s">
        <v>141</v>
      </c>
      <c r="J279" s="166"/>
      <c r="K279" s="166"/>
      <c r="L279" s="166"/>
      <c r="M279" s="166"/>
      <c r="N279" s="166"/>
      <c r="O279" s="166"/>
      <c r="P279" s="166"/>
      <c r="Q279" s="167"/>
    </row>
    <row r="280" spans="1:17" ht="23.25">
      <c r="A280" s="3"/>
      <c r="B280" s="3"/>
      <c r="C280" s="3"/>
      <c r="D280" s="3"/>
      <c r="E280" s="3"/>
      <c r="F280" s="2" t="s">
        <v>44</v>
      </c>
      <c r="G280" s="2" t="s">
        <v>45</v>
      </c>
      <c r="H280" s="2" t="s">
        <v>46</v>
      </c>
      <c r="I280" s="2" t="s">
        <v>47</v>
      </c>
      <c r="J280" s="2" t="s">
        <v>48</v>
      </c>
      <c r="K280" s="2" t="s">
        <v>49</v>
      </c>
      <c r="L280" s="2" t="s">
        <v>50</v>
      </c>
      <c r="M280" s="2" t="s">
        <v>51</v>
      </c>
      <c r="N280" s="2" t="s">
        <v>52</v>
      </c>
      <c r="O280" s="2" t="s">
        <v>53</v>
      </c>
      <c r="P280" s="2" t="s">
        <v>54</v>
      </c>
      <c r="Q280" s="2" t="s">
        <v>55</v>
      </c>
    </row>
    <row r="281" spans="1:17" ht="23.25">
      <c r="A281" s="23">
        <v>1</v>
      </c>
      <c r="B281" s="24" t="s">
        <v>244</v>
      </c>
      <c r="C281" s="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23.25">
      <c r="A282" s="26"/>
      <c r="B282" s="27" t="s">
        <v>245</v>
      </c>
      <c r="C282" s="28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23.25">
      <c r="A283" s="26"/>
      <c r="B283" s="27" t="s">
        <v>59</v>
      </c>
      <c r="C283" s="28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23.25">
      <c r="A284" s="26"/>
      <c r="B284" s="27" t="s">
        <v>252</v>
      </c>
      <c r="C284" s="28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23.25">
      <c r="A285" s="26"/>
      <c r="B285" s="27" t="s">
        <v>201</v>
      </c>
      <c r="C285" s="28">
        <f>สรุปโครงการ!D85</f>
        <v>16000</v>
      </c>
      <c r="D285" s="27" t="s">
        <v>139</v>
      </c>
      <c r="E285" s="27" t="s">
        <v>202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23.25">
      <c r="A286" s="26"/>
      <c r="B286" s="27"/>
      <c r="C286" s="28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23.25">
      <c r="A287" s="26"/>
      <c r="B287" s="29" t="s">
        <v>2</v>
      </c>
      <c r="C287" s="28">
        <f>SUM(C284:C286)</f>
        <v>16000</v>
      </c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23.25">
      <c r="A288" s="26"/>
      <c r="B288" s="29"/>
      <c r="C288" s="28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23.25">
      <c r="A289" s="26"/>
      <c r="B289" s="27"/>
      <c r="C289" s="28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23.25">
      <c r="A290" s="26">
        <v>2</v>
      </c>
      <c r="B290" s="38" t="s">
        <v>71</v>
      </c>
      <c r="C290" s="28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23.25">
      <c r="A291" s="26"/>
      <c r="B291" s="38" t="s">
        <v>203</v>
      </c>
      <c r="C291" s="28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23.25">
      <c r="A292" s="26"/>
      <c r="B292" s="27" t="s">
        <v>59</v>
      </c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23.25">
      <c r="A293" s="26"/>
      <c r="B293" s="27" t="s">
        <v>252</v>
      </c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23.25">
      <c r="A294" s="26"/>
      <c r="B294" s="27" t="s">
        <v>60</v>
      </c>
      <c r="C294" s="28">
        <f>สรุปโครงการ!D87</f>
        <v>90000</v>
      </c>
      <c r="D294" s="27" t="s">
        <v>79</v>
      </c>
      <c r="E294" s="27" t="s">
        <v>33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23.25">
      <c r="A295" s="31"/>
      <c r="B295" s="27" t="s">
        <v>79</v>
      </c>
      <c r="C295" s="28"/>
      <c r="D295" s="27"/>
      <c r="E295" s="27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ht="23.25">
      <c r="A296" s="26"/>
      <c r="B296" s="29" t="s">
        <v>2</v>
      </c>
      <c r="C296" s="28">
        <f>SUM(C292:C295)</f>
        <v>90000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23.25">
      <c r="A297" s="27"/>
      <c r="B297" s="27"/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23.25">
      <c r="A298" s="27"/>
      <c r="B298" s="29"/>
      <c r="C298" s="28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23.25">
      <c r="A299" s="27"/>
      <c r="B299" s="27"/>
      <c r="C299" s="28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23.25">
      <c r="A300" s="32"/>
      <c r="B300" s="32"/>
      <c r="C300" s="34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23.25">
      <c r="A301" s="163" t="s">
        <v>254</v>
      </c>
      <c r="B301" s="163"/>
      <c r="C301" s="163"/>
      <c r="D301" s="163"/>
      <c r="E301" s="163"/>
      <c r="F301" s="163"/>
      <c r="G301" s="163"/>
      <c r="H301" s="163"/>
      <c r="I301" s="163"/>
      <c r="J301" s="163"/>
      <c r="Q301" s="56">
        <v>22</v>
      </c>
    </row>
    <row r="302" spans="1:10" ht="23.25">
      <c r="A302" s="164" t="s">
        <v>39</v>
      </c>
      <c r="B302" s="164"/>
      <c r="C302" s="164"/>
      <c r="D302" s="164"/>
      <c r="E302" s="164"/>
      <c r="F302" s="164"/>
      <c r="G302" s="164"/>
      <c r="H302" s="164"/>
      <c r="I302" s="164"/>
      <c r="J302" s="164"/>
    </row>
    <row r="303" ht="23.25">
      <c r="A303" s="1" t="s">
        <v>181</v>
      </c>
    </row>
    <row r="304" spans="1:17" ht="23.25">
      <c r="A304" s="22" t="s">
        <v>40</v>
      </c>
      <c r="B304" s="22" t="s">
        <v>41</v>
      </c>
      <c r="C304" s="22" t="s">
        <v>18</v>
      </c>
      <c r="D304" s="22" t="s">
        <v>42</v>
      </c>
      <c r="E304" s="22" t="s">
        <v>43</v>
      </c>
      <c r="F304" s="165" t="s">
        <v>133</v>
      </c>
      <c r="G304" s="166"/>
      <c r="H304" s="167"/>
      <c r="I304" s="165" t="s">
        <v>141</v>
      </c>
      <c r="J304" s="166"/>
      <c r="K304" s="166"/>
      <c r="L304" s="166"/>
      <c r="M304" s="166"/>
      <c r="N304" s="166"/>
      <c r="O304" s="166"/>
      <c r="P304" s="166"/>
      <c r="Q304" s="167"/>
    </row>
    <row r="305" spans="1:17" ht="23.25">
      <c r="A305" s="3"/>
      <c r="B305" s="3"/>
      <c r="C305" s="3"/>
      <c r="D305" s="3"/>
      <c r="E305" s="3"/>
      <c r="F305" s="2" t="s">
        <v>44</v>
      </c>
      <c r="G305" s="2" t="s">
        <v>45</v>
      </c>
      <c r="H305" s="2" t="s">
        <v>46</v>
      </c>
      <c r="I305" s="2" t="s">
        <v>47</v>
      </c>
      <c r="J305" s="2" t="s">
        <v>48</v>
      </c>
      <c r="K305" s="2" t="s">
        <v>49</v>
      </c>
      <c r="L305" s="2" t="s">
        <v>50</v>
      </c>
      <c r="M305" s="2" t="s">
        <v>51</v>
      </c>
      <c r="N305" s="2" t="s">
        <v>52</v>
      </c>
      <c r="O305" s="2" t="s">
        <v>53</v>
      </c>
      <c r="P305" s="2" t="s">
        <v>54</v>
      </c>
      <c r="Q305" s="2" t="s">
        <v>55</v>
      </c>
    </row>
    <row r="306" spans="1:17" ht="23.25">
      <c r="A306" s="23">
        <v>3</v>
      </c>
      <c r="B306" s="24" t="s">
        <v>286</v>
      </c>
      <c r="C306" s="25"/>
      <c r="D306" s="24"/>
      <c r="E306" s="24" t="s">
        <v>84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23.25">
      <c r="A307" s="26"/>
      <c r="B307" s="27" t="s">
        <v>287</v>
      </c>
      <c r="C307" s="28"/>
      <c r="D307" s="27"/>
      <c r="E307" s="27" t="s">
        <v>290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23.25">
      <c r="A308" s="26"/>
      <c r="B308" s="27" t="s">
        <v>288</v>
      </c>
      <c r="C308" s="28"/>
      <c r="D308" s="27"/>
      <c r="E308" s="27" t="s">
        <v>291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23.25">
      <c r="A309" s="26"/>
      <c r="B309" s="27" t="s">
        <v>289</v>
      </c>
      <c r="C309" s="28">
        <f>สรุปโครงการ!D89</f>
        <v>302400</v>
      </c>
      <c r="D309" s="27" t="s">
        <v>79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23.25">
      <c r="A310" s="26"/>
      <c r="B310" s="27" t="s">
        <v>253</v>
      </c>
      <c r="C310" s="28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23.25">
      <c r="A311" s="26"/>
      <c r="B311" s="27" t="s">
        <v>60</v>
      </c>
      <c r="C311" s="28">
        <f>SUM(C307:C310)</f>
        <v>302400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23.25">
      <c r="A312" s="26"/>
      <c r="B312" s="27" t="s">
        <v>79</v>
      </c>
      <c r="C312" s="28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23.25">
      <c r="A313" s="26"/>
      <c r="B313" s="27"/>
      <c r="C313" s="28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23.25">
      <c r="A314" s="26"/>
      <c r="B314" s="27"/>
      <c r="C314" s="28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23.25">
      <c r="A315" s="26">
        <v>4</v>
      </c>
      <c r="B315" s="38" t="s">
        <v>210</v>
      </c>
      <c r="C315" s="28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23.25">
      <c r="A316" s="26"/>
      <c r="B316" s="27" t="s">
        <v>59</v>
      </c>
      <c r="C316" s="28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23.25">
      <c r="A317" s="26"/>
      <c r="B317" s="27" t="s">
        <v>252</v>
      </c>
      <c r="C317" s="28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23.25">
      <c r="A318" s="26"/>
      <c r="B318" s="27" t="s">
        <v>60</v>
      </c>
      <c r="C318" s="28">
        <f>สรุปโครงการ!D93</f>
        <v>100000</v>
      </c>
      <c r="D318" s="27" t="s">
        <v>61</v>
      </c>
      <c r="E318" s="27" t="s">
        <v>159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23.25">
      <c r="A319" s="26"/>
      <c r="B319" s="27" t="s">
        <v>62</v>
      </c>
      <c r="C319" s="35"/>
      <c r="D319" s="27" t="s">
        <v>63</v>
      </c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23.25">
      <c r="A320" s="31"/>
      <c r="B320" s="27" t="s">
        <v>60</v>
      </c>
      <c r="C320" s="28">
        <f>สรุปโครงการ!D94</f>
        <v>0</v>
      </c>
      <c r="D320" s="27" t="s">
        <v>64</v>
      </c>
      <c r="E320" s="27" t="s">
        <v>159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ht="23.25">
      <c r="A321" s="26"/>
      <c r="B321" s="27" t="s">
        <v>65</v>
      </c>
      <c r="C321" s="28"/>
      <c r="D321" s="27" t="s">
        <v>66</v>
      </c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23.25">
      <c r="A322" s="27"/>
      <c r="B322" s="29" t="s">
        <v>2</v>
      </c>
      <c r="C322" s="28">
        <f>SUM(C318:C321)</f>
        <v>100000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23.25">
      <c r="A323" s="27"/>
      <c r="B323" s="29"/>
      <c r="C323" s="28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23.25">
      <c r="A324" s="27"/>
      <c r="B324" s="27"/>
      <c r="C324" s="28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23.25">
      <c r="A325" s="32"/>
      <c r="B325" s="32"/>
      <c r="C325" s="34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23.25">
      <c r="A326" s="163" t="s">
        <v>254</v>
      </c>
      <c r="B326" s="163"/>
      <c r="C326" s="163"/>
      <c r="D326" s="163"/>
      <c r="E326" s="163"/>
      <c r="F326" s="163"/>
      <c r="G326" s="163"/>
      <c r="H326" s="163"/>
      <c r="I326" s="163"/>
      <c r="J326" s="163"/>
      <c r="Q326" s="56">
        <v>23</v>
      </c>
    </row>
    <row r="327" spans="1:10" ht="23.25">
      <c r="A327" s="164" t="s">
        <v>39</v>
      </c>
      <c r="B327" s="164"/>
      <c r="C327" s="164"/>
      <c r="D327" s="164"/>
      <c r="E327" s="164"/>
      <c r="F327" s="164"/>
      <c r="G327" s="164"/>
      <c r="H327" s="164"/>
      <c r="I327" s="164"/>
      <c r="J327" s="164"/>
    </row>
    <row r="328" ht="23.25">
      <c r="A328" s="1" t="s">
        <v>181</v>
      </c>
    </row>
    <row r="329" spans="1:17" ht="23.25">
      <c r="A329" s="22" t="s">
        <v>40</v>
      </c>
      <c r="B329" s="22" t="s">
        <v>41</v>
      </c>
      <c r="C329" s="22" t="s">
        <v>18</v>
      </c>
      <c r="D329" s="22" t="s">
        <v>42</v>
      </c>
      <c r="E329" s="22" t="s">
        <v>43</v>
      </c>
      <c r="F329" s="165" t="s">
        <v>133</v>
      </c>
      <c r="G329" s="166"/>
      <c r="H329" s="167"/>
      <c r="I329" s="165" t="s">
        <v>141</v>
      </c>
      <c r="J329" s="166"/>
      <c r="K329" s="166"/>
      <c r="L329" s="166"/>
      <c r="M329" s="166"/>
      <c r="N329" s="166"/>
      <c r="O329" s="166"/>
      <c r="P329" s="166"/>
      <c r="Q329" s="167"/>
    </row>
    <row r="330" spans="1:17" ht="23.25">
      <c r="A330" s="3"/>
      <c r="B330" s="3"/>
      <c r="C330" s="3"/>
      <c r="D330" s="3"/>
      <c r="E330" s="3"/>
      <c r="F330" s="2" t="s">
        <v>44</v>
      </c>
      <c r="G330" s="2" t="s">
        <v>45</v>
      </c>
      <c r="H330" s="2" t="s">
        <v>46</v>
      </c>
      <c r="I330" s="2" t="s">
        <v>47</v>
      </c>
      <c r="J330" s="2" t="s">
        <v>48</v>
      </c>
      <c r="K330" s="2" t="s">
        <v>49</v>
      </c>
      <c r="L330" s="2" t="s">
        <v>50</v>
      </c>
      <c r="M330" s="2" t="s">
        <v>51</v>
      </c>
      <c r="N330" s="2" t="s">
        <v>52</v>
      </c>
      <c r="O330" s="2" t="s">
        <v>53</v>
      </c>
      <c r="P330" s="2" t="s">
        <v>54</v>
      </c>
      <c r="Q330" s="2" t="s">
        <v>55</v>
      </c>
    </row>
    <row r="331" spans="1:17" ht="23.25">
      <c r="A331" s="23">
        <v>5</v>
      </c>
      <c r="B331" s="24" t="s">
        <v>258</v>
      </c>
      <c r="C331" s="25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23.25">
      <c r="A332" s="26"/>
      <c r="B332" s="27" t="s">
        <v>59</v>
      </c>
      <c r="C332" s="28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23.25">
      <c r="A333" s="26"/>
      <c r="B333" s="27" t="s">
        <v>252</v>
      </c>
      <c r="C333" s="28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23.25">
      <c r="A334" s="26"/>
      <c r="B334" s="27" t="s">
        <v>60</v>
      </c>
      <c r="C334" s="28">
        <f>สรุปโครงการ!D93</f>
        <v>100000</v>
      </c>
      <c r="D334" s="27" t="s">
        <v>79</v>
      </c>
      <c r="E334" s="27" t="s">
        <v>33</v>
      </c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23.25">
      <c r="A335" s="26"/>
      <c r="B335" s="27" t="s">
        <v>79</v>
      </c>
      <c r="C335" s="28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23.25">
      <c r="A336" s="26"/>
      <c r="B336" s="29" t="s">
        <v>2</v>
      </c>
      <c r="C336" s="28">
        <f>SUM(C332:C335)</f>
        <v>100000</v>
      </c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23.25">
      <c r="A337" s="26"/>
      <c r="B337" s="29"/>
      <c r="C337" s="28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23.25">
      <c r="A338" s="26"/>
      <c r="B338" s="29"/>
      <c r="C338" s="28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23.25">
      <c r="A339" s="26"/>
      <c r="B339" s="27"/>
      <c r="C339" s="28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23.25">
      <c r="A340" s="26"/>
      <c r="B340" s="38"/>
      <c r="C340" s="28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23.25">
      <c r="A341" s="26"/>
      <c r="B341" s="27"/>
      <c r="C341" s="28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23.25">
      <c r="A342" s="26"/>
      <c r="B342" s="27"/>
      <c r="C342" s="28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23.25">
      <c r="A343" s="26"/>
      <c r="B343" s="27"/>
      <c r="C343" s="28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23.25">
      <c r="A344" s="26"/>
      <c r="B344" s="27"/>
      <c r="C344" s="35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23.25">
      <c r="A345" s="31"/>
      <c r="B345" s="27"/>
      <c r="C345" s="28"/>
      <c r="D345" s="27"/>
      <c r="E345" s="27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ht="23.25">
      <c r="A346" s="26"/>
      <c r="B346" s="27"/>
      <c r="C346" s="28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23.25">
      <c r="A347" s="27"/>
      <c r="B347" s="29"/>
      <c r="C347" s="28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23.25">
      <c r="A348" s="27"/>
      <c r="B348" s="29"/>
      <c r="C348" s="28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23.25">
      <c r="A349" s="27"/>
      <c r="B349" s="27"/>
      <c r="C349" s="28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23.25">
      <c r="A350" s="32"/>
      <c r="B350" s="32"/>
      <c r="C350" s="34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23.25">
      <c r="A351" s="163" t="s">
        <v>254</v>
      </c>
      <c r="B351" s="163"/>
      <c r="C351" s="163"/>
      <c r="D351" s="163"/>
      <c r="E351" s="163"/>
      <c r="F351" s="163"/>
      <c r="G351" s="163"/>
      <c r="H351" s="163"/>
      <c r="I351" s="163"/>
      <c r="J351" s="163"/>
      <c r="Q351" s="56">
        <v>24</v>
      </c>
    </row>
    <row r="352" spans="1:10" ht="23.25">
      <c r="A352" s="164" t="s">
        <v>39</v>
      </c>
      <c r="B352" s="164"/>
      <c r="C352" s="164"/>
      <c r="D352" s="164"/>
      <c r="E352" s="164"/>
      <c r="F352" s="164"/>
      <c r="G352" s="164"/>
      <c r="H352" s="164"/>
      <c r="I352" s="164"/>
      <c r="J352" s="164"/>
    </row>
    <row r="353" ht="23.25">
      <c r="A353" s="1" t="s">
        <v>182</v>
      </c>
    </row>
    <row r="354" spans="1:17" ht="23.25">
      <c r="A354" s="22" t="s">
        <v>40</v>
      </c>
      <c r="B354" s="22" t="s">
        <v>41</v>
      </c>
      <c r="C354" s="22" t="s">
        <v>18</v>
      </c>
      <c r="D354" s="22" t="s">
        <v>42</v>
      </c>
      <c r="E354" s="22" t="s">
        <v>43</v>
      </c>
      <c r="F354" s="165" t="s">
        <v>133</v>
      </c>
      <c r="G354" s="166"/>
      <c r="H354" s="167"/>
      <c r="I354" s="165" t="s">
        <v>141</v>
      </c>
      <c r="J354" s="166"/>
      <c r="K354" s="166"/>
      <c r="L354" s="166"/>
      <c r="M354" s="166"/>
      <c r="N354" s="166"/>
      <c r="O354" s="166"/>
      <c r="P354" s="166"/>
      <c r="Q354" s="167"/>
    </row>
    <row r="355" spans="1:17" ht="23.25">
      <c r="A355" s="3"/>
      <c r="B355" s="3"/>
      <c r="C355" s="3"/>
      <c r="D355" s="3"/>
      <c r="E355" s="3"/>
      <c r="F355" s="2" t="s">
        <v>44</v>
      </c>
      <c r="G355" s="2" t="s">
        <v>45</v>
      </c>
      <c r="H355" s="2" t="s">
        <v>46</v>
      </c>
      <c r="I355" s="2" t="s">
        <v>47</v>
      </c>
      <c r="J355" s="2" t="s">
        <v>48</v>
      </c>
      <c r="K355" s="2" t="s">
        <v>49</v>
      </c>
      <c r="L355" s="2" t="s">
        <v>50</v>
      </c>
      <c r="M355" s="2" t="s">
        <v>51</v>
      </c>
      <c r="N355" s="2" t="s">
        <v>52</v>
      </c>
      <c r="O355" s="2" t="s">
        <v>53</v>
      </c>
      <c r="P355" s="2" t="s">
        <v>54</v>
      </c>
      <c r="Q355" s="2" t="s">
        <v>55</v>
      </c>
    </row>
    <row r="356" spans="1:17" ht="23.25">
      <c r="A356" s="23">
        <v>1</v>
      </c>
      <c r="B356" s="24" t="s">
        <v>81</v>
      </c>
      <c r="C356" s="25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23.25">
      <c r="A357" s="26"/>
      <c r="B357" s="27" t="s">
        <v>82</v>
      </c>
      <c r="C357" s="28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23.25">
      <c r="A358" s="26"/>
      <c r="B358" s="40" t="s">
        <v>59</v>
      </c>
      <c r="C358" s="28">
        <f>สรุปโครงการ!D113</f>
        <v>122670</v>
      </c>
      <c r="D358" s="27" t="s">
        <v>83</v>
      </c>
      <c r="E358" s="27" t="s">
        <v>84</v>
      </c>
      <c r="F358" s="41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23.25">
      <c r="A359" s="26"/>
      <c r="B359" s="40" t="s">
        <v>252</v>
      </c>
      <c r="C359" s="28"/>
      <c r="D359" s="27"/>
      <c r="E359" s="27" t="s">
        <v>85</v>
      </c>
      <c r="F359" s="41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23.25">
      <c r="A360" s="26"/>
      <c r="B360" s="29" t="s">
        <v>2</v>
      </c>
      <c r="C360" s="28">
        <f>SUM(C356:C359)</f>
        <v>122670</v>
      </c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23.25">
      <c r="A361" s="26"/>
      <c r="B361" s="27"/>
      <c r="C361" s="28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23.25">
      <c r="A362" s="26">
        <v>2</v>
      </c>
      <c r="B362" s="27" t="s">
        <v>102</v>
      </c>
      <c r="C362" s="28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23.25">
      <c r="A363" s="26"/>
      <c r="B363" s="27" t="s">
        <v>103</v>
      </c>
      <c r="C363" s="28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23.25">
      <c r="A364" s="26"/>
      <c r="B364" s="27" t="s">
        <v>59</v>
      </c>
      <c r="C364" s="42">
        <f>สรุปโครงการ!D115</f>
        <v>60327.86</v>
      </c>
      <c r="D364" s="27" t="s">
        <v>83</v>
      </c>
      <c r="E364" s="27" t="s">
        <v>84</v>
      </c>
      <c r="F364" s="41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23.25">
      <c r="A365" s="26"/>
      <c r="B365" s="27" t="s">
        <v>252</v>
      </c>
      <c r="C365" s="42"/>
      <c r="D365" s="27"/>
      <c r="E365" s="27" t="s">
        <v>85</v>
      </c>
      <c r="F365" s="41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23.25">
      <c r="A366" s="26"/>
      <c r="B366" s="29" t="s">
        <v>2</v>
      </c>
      <c r="C366" s="28">
        <f>SUM(C364:C365)</f>
        <v>60327.86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23.25">
      <c r="A367" s="26"/>
      <c r="B367" s="27"/>
      <c r="C367" s="28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23.25">
      <c r="A368" s="26"/>
      <c r="B368" s="27"/>
      <c r="C368" s="28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23.25">
      <c r="A369" s="26">
        <v>3</v>
      </c>
      <c r="B369" s="27" t="s">
        <v>132</v>
      </c>
      <c r="C369" s="28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23.25">
      <c r="A370" s="27"/>
      <c r="B370" s="27" t="s">
        <v>130</v>
      </c>
      <c r="C370" s="28">
        <f>สรุปโครงการ!D117</f>
        <v>182000</v>
      </c>
      <c r="D370" s="27" t="s">
        <v>83</v>
      </c>
      <c r="E370" s="27" t="s">
        <v>84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23.25">
      <c r="A371" s="27"/>
      <c r="B371" s="27" t="s">
        <v>21</v>
      </c>
      <c r="C371" s="28"/>
      <c r="D371" s="27"/>
      <c r="E371" s="27" t="s">
        <v>85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23.25">
      <c r="A372" s="30"/>
      <c r="B372" s="27" t="s">
        <v>59</v>
      </c>
      <c r="C372" s="28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ht="23.25">
      <c r="A373" s="30"/>
      <c r="B373" s="27" t="s">
        <v>252</v>
      </c>
      <c r="C373" s="35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ht="23.25">
      <c r="A374" s="32"/>
      <c r="B374" s="33" t="s">
        <v>2</v>
      </c>
      <c r="C374" s="34">
        <f>SUM(C370:C373)</f>
        <v>182000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6" spans="1:17" ht="23.25">
      <c r="A376" s="163" t="s">
        <v>254</v>
      </c>
      <c r="B376" s="163"/>
      <c r="C376" s="163"/>
      <c r="D376" s="163"/>
      <c r="E376" s="163"/>
      <c r="F376" s="163"/>
      <c r="G376" s="163"/>
      <c r="H376" s="163"/>
      <c r="I376" s="163"/>
      <c r="J376" s="163"/>
      <c r="Q376" s="56">
        <v>25</v>
      </c>
    </row>
    <row r="377" spans="1:10" ht="23.25">
      <c r="A377" s="164" t="s">
        <v>39</v>
      </c>
      <c r="B377" s="164"/>
      <c r="C377" s="164"/>
      <c r="D377" s="164"/>
      <c r="E377" s="164"/>
      <c r="F377" s="164"/>
      <c r="G377" s="164"/>
      <c r="H377" s="164"/>
      <c r="I377" s="164"/>
      <c r="J377" s="164"/>
    </row>
    <row r="378" ht="23.25">
      <c r="A378" s="1" t="s">
        <v>183</v>
      </c>
    </row>
    <row r="379" spans="1:17" ht="23.25">
      <c r="A379" s="22" t="s">
        <v>40</v>
      </c>
      <c r="B379" s="22" t="s">
        <v>41</v>
      </c>
      <c r="C379" s="22" t="s">
        <v>18</v>
      </c>
      <c r="D379" s="22" t="s">
        <v>42</v>
      </c>
      <c r="E379" s="22" t="s">
        <v>43</v>
      </c>
      <c r="F379" s="165" t="s">
        <v>133</v>
      </c>
      <c r="G379" s="166"/>
      <c r="H379" s="167"/>
      <c r="I379" s="165" t="s">
        <v>141</v>
      </c>
      <c r="J379" s="166"/>
      <c r="K379" s="166"/>
      <c r="L379" s="166"/>
      <c r="M379" s="166"/>
      <c r="N379" s="166"/>
      <c r="O379" s="166"/>
      <c r="P379" s="166"/>
      <c r="Q379" s="167"/>
    </row>
    <row r="380" spans="1:17" ht="23.25">
      <c r="A380" s="3"/>
      <c r="B380" s="3"/>
      <c r="C380" s="3"/>
      <c r="D380" s="3"/>
      <c r="E380" s="3"/>
      <c r="F380" s="2" t="s">
        <v>44</v>
      </c>
      <c r="G380" s="2" t="s">
        <v>45</v>
      </c>
      <c r="H380" s="2" t="s">
        <v>46</v>
      </c>
      <c r="I380" s="2" t="s">
        <v>47</v>
      </c>
      <c r="J380" s="2" t="s">
        <v>48</v>
      </c>
      <c r="K380" s="2" t="s">
        <v>49</v>
      </c>
      <c r="L380" s="2" t="s">
        <v>50</v>
      </c>
      <c r="M380" s="2" t="s">
        <v>51</v>
      </c>
      <c r="N380" s="2" t="s">
        <v>52</v>
      </c>
      <c r="O380" s="2" t="s">
        <v>53</v>
      </c>
      <c r="P380" s="2" t="s">
        <v>54</v>
      </c>
      <c r="Q380" s="2" t="s">
        <v>55</v>
      </c>
    </row>
    <row r="381" spans="1:17" ht="23.25">
      <c r="A381" s="23">
        <v>1</v>
      </c>
      <c r="B381" s="24" t="s">
        <v>184</v>
      </c>
      <c r="C381" s="25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23.25">
      <c r="A382" s="26"/>
      <c r="B382" s="27" t="s">
        <v>285</v>
      </c>
      <c r="C382" s="28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23.25">
      <c r="A383" s="26"/>
      <c r="B383" s="40" t="s">
        <v>167</v>
      </c>
      <c r="C383" s="28"/>
      <c r="D383" s="27"/>
      <c r="E383" s="27"/>
      <c r="F383" s="41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23.25">
      <c r="A384" s="26"/>
      <c r="B384" s="40" t="s">
        <v>59</v>
      </c>
      <c r="C384" s="28">
        <f>สรุปโครงการ!D140</f>
        <v>60000</v>
      </c>
      <c r="D384" s="27" t="s">
        <v>83</v>
      </c>
      <c r="E384" s="27" t="s">
        <v>84</v>
      </c>
      <c r="F384" s="41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23.25">
      <c r="A385" s="26"/>
      <c r="B385" s="40" t="s">
        <v>252</v>
      </c>
      <c r="C385" s="28"/>
      <c r="D385" s="27"/>
      <c r="E385" s="27" t="s">
        <v>85</v>
      </c>
      <c r="F385" s="41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23.25">
      <c r="A386" s="119"/>
      <c r="B386" s="33" t="s">
        <v>2</v>
      </c>
      <c r="C386" s="34">
        <f>SUM(C381:C385)</f>
        <v>60000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</sheetData>
  <sheetProtection/>
  <mergeCells count="64">
    <mergeCell ref="I29:Q29"/>
    <mergeCell ref="A151:J151"/>
    <mergeCell ref="A102:J102"/>
    <mergeCell ref="A51:J51"/>
    <mergeCell ref="A52:J52"/>
    <mergeCell ref="F54:H54"/>
    <mergeCell ref="I54:Q54"/>
    <mergeCell ref="A127:J127"/>
    <mergeCell ref="I104:Q104"/>
    <mergeCell ref="A77:J77"/>
    <mergeCell ref="F129:H129"/>
    <mergeCell ref="A101:J101"/>
    <mergeCell ref="I129:Q129"/>
    <mergeCell ref="A277:J277"/>
    <mergeCell ref="A326:J326"/>
    <mergeCell ref="A327:J327"/>
    <mergeCell ref="F254:H254"/>
    <mergeCell ref="I254:Q254"/>
    <mergeCell ref="F154:H154"/>
    <mergeCell ref="I154:Q154"/>
    <mergeCell ref="I354:Q354"/>
    <mergeCell ref="A276:J276"/>
    <mergeCell ref="F329:H329"/>
    <mergeCell ref="I329:Q329"/>
    <mergeCell ref="F379:H379"/>
    <mergeCell ref="I379:Q379"/>
    <mergeCell ref="A352:J352"/>
    <mergeCell ref="F354:H354"/>
    <mergeCell ref="I229:Q229"/>
    <mergeCell ref="A126:J126"/>
    <mergeCell ref="A201:J201"/>
    <mergeCell ref="A202:J202"/>
    <mergeCell ref="F204:H204"/>
    <mergeCell ref="A351:J351"/>
    <mergeCell ref="A376:J376"/>
    <mergeCell ref="A377:J377"/>
    <mergeCell ref="F104:H104"/>
    <mergeCell ref="A226:J226"/>
    <mergeCell ref="A227:J227"/>
    <mergeCell ref="F229:H229"/>
    <mergeCell ref="A152:J152"/>
    <mergeCell ref="A176:J176"/>
    <mergeCell ref="I179:Q179"/>
    <mergeCell ref="I204:Q204"/>
    <mergeCell ref="A1:J1"/>
    <mergeCell ref="A2:J2"/>
    <mergeCell ref="F4:H4"/>
    <mergeCell ref="I4:Q4"/>
    <mergeCell ref="F79:H79"/>
    <mergeCell ref="I79:Q79"/>
    <mergeCell ref="A76:J76"/>
    <mergeCell ref="A26:J26"/>
    <mergeCell ref="A27:J27"/>
    <mergeCell ref="F29:H29"/>
    <mergeCell ref="A301:J301"/>
    <mergeCell ref="A302:J302"/>
    <mergeCell ref="F304:H304"/>
    <mergeCell ref="I304:Q304"/>
    <mergeCell ref="A177:J177"/>
    <mergeCell ref="F179:H179"/>
    <mergeCell ref="F279:H279"/>
    <mergeCell ref="I279:Q279"/>
    <mergeCell ref="A251:J251"/>
    <mergeCell ref="A252:J252"/>
  </mergeCells>
  <printOptions/>
  <pageMargins left="0.35433070866141736" right="0.15748031496062992" top="0.1968503937007874" bottom="0.11811023622047245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2019-03-07T04:33:12Z</cp:lastPrinted>
  <dcterms:created xsi:type="dcterms:W3CDTF">1996-10-14T23:33:28Z</dcterms:created>
  <dcterms:modified xsi:type="dcterms:W3CDTF">2019-03-07T04:33:44Z</dcterms:modified>
  <cp:category/>
  <cp:version/>
  <cp:contentType/>
  <cp:contentStatus/>
</cp:coreProperties>
</file>